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240" windowHeight="11775"/>
  </bookViews>
  <sheets>
    <sheet name="אונ' מפורט" sheetId="1" r:id="rId1"/>
  </sheets>
  <externalReferences>
    <externalReference r:id="rId2"/>
  </externalReferences>
  <definedNames>
    <definedName name="_Order1" hidden="1">255</definedName>
    <definedName name="_xlnm.Print_Area" localSheetId="0">'אונ'' מפורט'!$A$1:$G$70</definedName>
  </definedNames>
  <calcPr calcId="145621" calcMode="manual" concurrentCalc="0"/>
</workbook>
</file>

<file path=xl/calcChain.xml><?xml version="1.0" encoding="utf-8"?>
<calcChain xmlns="http://schemas.openxmlformats.org/spreadsheetml/2006/main">
  <c r="D60" i="1" l="1"/>
  <c r="D64" i="1"/>
  <c r="C64" i="1"/>
  <c r="G6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9" i="1"/>
  <c r="D63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3" i="1"/>
  <c r="G63" i="1"/>
  <c r="E7" i="1"/>
  <c r="E8" i="1"/>
  <c r="E9" i="1"/>
  <c r="E10" i="1"/>
  <c r="E11" i="1"/>
  <c r="E12" i="1"/>
  <c r="E13" i="1"/>
  <c r="E14" i="1"/>
  <c r="E21" i="1"/>
  <c r="E62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22" i="1"/>
  <c r="D23" i="1"/>
  <c r="D24" i="1"/>
  <c r="D25" i="1"/>
  <c r="D26" i="1"/>
  <c r="D27" i="1"/>
  <c r="D28" i="1"/>
  <c r="D29" i="1"/>
  <c r="D30" i="1"/>
  <c r="D7" i="1"/>
  <c r="D8" i="1"/>
  <c r="D9" i="1"/>
  <c r="D10" i="1"/>
  <c r="D11" i="1"/>
  <c r="D12" i="1"/>
  <c r="D13" i="1"/>
  <c r="D14" i="1"/>
  <c r="D21" i="1"/>
  <c r="D62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22" i="1"/>
  <c r="C23" i="1"/>
  <c r="C24" i="1"/>
  <c r="C25" i="1"/>
  <c r="C26" i="1"/>
  <c r="C27" i="1"/>
  <c r="C28" i="1"/>
  <c r="C29" i="1"/>
  <c r="C30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62" i="1"/>
  <c r="F7" i="1"/>
  <c r="F8" i="1"/>
  <c r="F9" i="1"/>
  <c r="F10" i="1"/>
  <c r="F11" i="1"/>
  <c r="F12" i="1"/>
  <c r="F13" i="1"/>
  <c r="F14" i="1"/>
  <c r="F21" i="1"/>
  <c r="F62" i="1"/>
  <c r="G62" i="1"/>
  <c r="G65" i="1"/>
  <c r="F65" i="1"/>
  <c r="E65" i="1"/>
  <c r="D65" i="1"/>
  <c r="C65" i="1"/>
  <c r="G60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D58" i="1"/>
  <c r="G58" i="1"/>
  <c r="G59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7" i="1"/>
  <c r="G8" i="1"/>
  <c r="G9" i="1"/>
  <c r="G10" i="1"/>
  <c r="G11" i="1"/>
  <c r="G12" i="1"/>
  <c r="G13" i="1"/>
  <c r="G14" i="1"/>
</calcChain>
</file>

<file path=xl/sharedStrings.xml><?xml version="1.0" encoding="utf-8"?>
<sst xmlns="http://schemas.openxmlformats.org/spreadsheetml/2006/main" count="152" uniqueCount="142">
  <si>
    <t>לוח 8:</t>
  </si>
  <si>
    <t>Table 8:</t>
  </si>
  <si>
    <t>סטודנטים במוסדות להשכלה גבוהה</t>
  </si>
  <si>
    <t>Students in Institutions of Higher Education</t>
  </si>
  <si>
    <t>לפי תואר, סוג מוסד ומוסד, תשע"ה</t>
  </si>
  <si>
    <t>by Level of Degree, Type of Institution and Institution, 2014/15</t>
  </si>
  <si>
    <t>תואר ראשון</t>
  </si>
  <si>
    <t>תואר שני</t>
  </si>
  <si>
    <t>תואר שלישי</t>
  </si>
  <si>
    <t>תעודה</t>
  </si>
  <si>
    <t>סה"כ</t>
  </si>
  <si>
    <t>Bachelor's degree</t>
  </si>
  <si>
    <t>Master's degree</t>
  </si>
  <si>
    <t>Doctorate</t>
  </si>
  <si>
    <t>Diploma</t>
  </si>
  <si>
    <t>Total</t>
  </si>
  <si>
    <t>אוניברסיטאות</t>
  </si>
  <si>
    <t xml:space="preserve">         האוניברסיטה העברית</t>
  </si>
  <si>
    <t xml:space="preserve">         Hebrew University</t>
  </si>
  <si>
    <t>Universities</t>
  </si>
  <si>
    <t xml:space="preserve">         הטכניון</t>
  </si>
  <si>
    <t xml:space="preserve">         Technion</t>
  </si>
  <si>
    <t xml:space="preserve">         אוניברסיטת תל-אביב</t>
  </si>
  <si>
    <t xml:space="preserve">         Tel-Aviv University</t>
  </si>
  <si>
    <t xml:space="preserve">         אוניברסיטת בר-אילן</t>
  </si>
  <si>
    <t xml:space="preserve">         Bar-Ilan University</t>
  </si>
  <si>
    <t xml:space="preserve">         אוניברסיטת חיפה</t>
  </si>
  <si>
    <t xml:space="preserve">         Haifa University</t>
  </si>
  <si>
    <t xml:space="preserve">         אוניברסיטת בן-גוריון בנגב</t>
  </si>
  <si>
    <t xml:space="preserve">         Ben-Gurion University of the Negev</t>
  </si>
  <si>
    <t xml:space="preserve">         מכון ויצמן למדע</t>
  </si>
  <si>
    <t xml:space="preserve">         Weizmann Institute of Science</t>
  </si>
  <si>
    <t>סה"כ קמפוסים ראשיים</t>
  </si>
  <si>
    <t>Total Main campus</t>
  </si>
  <si>
    <t>מכללות שבאחריות אקדמית אוניברסיטאית</t>
  </si>
  <si>
    <t>גליל מערבי (באחריות בר-אילן)</t>
  </si>
  <si>
    <t xml:space="preserve">         Western Galilee College</t>
  </si>
  <si>
    <t>אשקלון (באחריות בר-אילן)</t>
  </si>
  <si>
    <t xml:space="preserve">         Ashqelon College</t>
  </si>
  <si>
    <t>צפת (באחריות בר-אילן)</t>
  </si>
  <si>
    <t xml:space="preserve">         Zefat College</t>
  </si>
  <si>
    <t>עמק הירדן (באחריות בר-אילן)</t>
  </si>
  <si>
    <t xml:space="preserve">         Jordan - Valley College</t>
  </si>
  <si>
    <t>אחווה (באחריות בן-גוריון)</t>
  </si>
  <si>
    <t xml:space="preserve">         Achva College</t>
  </si>
  <si>
    <t>סה"כ מכללות באחריות אוניברסיטאית</t>
  </si>
  <si>
    <t>Academic tracks of the Regional colleges</t>
  </si>
  <si>
    <t>סה"כ אוניברסיטאות (קמפוסים ראשיים+מכללות באחריות אקדמית)</t>
  </si>
  <si>
    <t>Total Universities (Main campus +Regional colleges)</t>
  </si>
  <si>
    <t>מכללות טכנולוגיות</t>
  </si>
  <si>
    <t>המרכז האקדמי לב</t>
  </si>
  <si>
    <t>Jerusalem College of Technology - Machon Lev</t>
  </si>
  <si>
    <t>Engineering/Technologic colleges</t>
  </si>
  <si>
    <t>שנקר - ביה"ס הגבוה להנדסה ועיצוב</t>
  </si>
  <si>
    <t>Shenkar - School of Engineering &amp; Design</t>
  </si>
  <si>
    <t>מכון טכנולוגי חולון</t>
  </si>
  <si>
    <t>Holon Institute of Technology</t>
  </si>
  <si>
    <t>המכללה האקדמית להנדסה אורט בראודה</t>
  </si>
  <si>
    <t>"ORT" Braude College</t>
  </si>
  <si>
    <t>המכללה האקדמית הדסה ירושלים</t>
  </si>
  <si>
    <t>The Hadassah College of Technology</t>
  </si>
  <si>
    <t>אפקה - המכללה האקדמית להנדסה בת"א</t>
  </si>
  <si>
    <t>Afeka - The Academic College of Engineering in Tel-Aviv</t>
  </si>
  <si>
    <t>המכללה האקדמית להנדסה סמי שמעון</t>
  </si>
  <si>
    <t>Sami Shamoon College of Engineering</t>
  </si>
  <si>
    <t>עזריאלי - מכללה אקדמית להנדסה ירושלים</t>
  </si>
  <si>
    <t>Jerusalem College of Engineering</t>
  </si>
  <si>
    <t>מכללות כלליות ואקדמיות</t>
  </si>
  <si>
    <t>המכללה האקדמית של תל - אביב יפו</t>
  </si>
  <si>
    <t>The Academic College of Tel-Aviv - Yaffo</t>
  </si>
  <si>
    <t>Comprehensive colleges &amp; Academies</t>
  </si>
  <si>
    <t>המכללה האקדמית עמק יזרעאל ע"ש מקס שטרן</t>
  </si>
  <si>
    <t>The Academic College of Yezreel</t>
  </si>
  <si>
    <t>המכללה האקדמית תל חי</t>
  </si>
  <si>
    <t>Tel-Hai Academic College</t>
  </si>
  <si>
    <t>המכללה האקדמית ספיר</t>
  </si>
  <si>
    <t>The Negev Academic College in the Name of P. Sapir</t>
  </si>
  <si>
    <t>המרכז האוניברסיטאי אריאל בשומרון</t>
  </si>
  <si>
    <t>The Academic College of Judea &amp; Samaria</t>
  </si>
  <si>
    <t>המרכז האקדמי רופין (במסלולים המתוקצבים ע"י ות"ת בלבד)</t>
  </si>
  <si>
    <t>Ruppin - The Academic Center (only in budgeted tracks)</t>
  </si>
  <si>
    <t>בצלאל אקדמיה לאמנות ולעיצוב ירושלים</t>
  </si>
  <si>
    <t>Bezalel - Academy of Arts &amp; Design</t>
  </si>
  <si>
    <t>האקדמיה למוסיקה ולמחול בירושלים ע"ש רובין</t>
  </si>
  <si>
    <t>The Jerusalem Rubin Academy of Music &amp; Dance</t>
  </si>
  <si>
    <t>המכללה האקדמית אשקלון</t>
  </si>
  <si>
    <t>Ashqelon Academic College</t>
  </si>
  <si>
    <t>המכללה האקדמית כנרת בעמק הירדן</t>
  </si>
  <si>
    <t>Jordan - Valley Academic College</t>
  </si>
  <si>
    <t>המכללה האקדמית צפת</t>
  </si>
  <si>
    <t>Zefat Academic College</t>
  </si>
  <si>
    <t>המכללה האקדמית אחוה</t>
  </si>
  <si>
    <t>Achva Academic College</t>
  </si>
  <si>
    <t>המכללה האקדמית גליל מערבי</t>
  </si>
  <si>
    <t>Western Galilee College</t>
  </si>
  <si>
    <t>מכללות חוץ תקציביות</t>
  </si>
  <si>
    <t>המסלול האקדמי של המכללה למינהל בת"א</t>
  </si>
  <si>
    <t xml:space="preserve">The College of Management - Academic Studies </t>
  </si>
  <si>
    <t>Private colleges</t>
  </si>
  <si>
    <t>המכללה האקדמית נתניה</t>
  </si>
  <si>
    <t>Netanya Academic College</t>
  </si>
  <si>
    <t>המרכז הבינתחומי בהרצליה</t>
  </si>
  <si>
    <t>The Interdisciplinary Center</t>
  </si>
  <si>
    <t>מכללת שערי משפט</t>
  </si>
  <si>
    <t>Sha'arei Mishpaht - The College of Legal Studies</t>
  </si>
  <si>
    <t>מרכז אקדמי למשפטים ועסקים</t>
  </si>
  <si>
    <t>Academic College of Legal Studies (Ramat-Gan)</t>
  </si>
  <si>
    <t>הקריה האקדמית אונו</t>
  </si>
  <si>
    <t>The Israeli Center for Academic Studies</t>
  </si>
  <si>
    <t>המרכז האקדמי רופין (במסלולים שאינם מתוקצבים ע"י ות"ת)</t>
  </si>
  <si>
    <t>Ruppin - The Academic Center (in non - budgeted tracks)</t>
  </si>
  <si>
    <t>מכון שכטר למדעי היהדות</t>
  </si>
  <si>
    <r>
      <t>Schechter Institute of Jewish Studies</t>
    </r>
    <r>
      <rPr>
        <sz val="12"/>
        <rFont val="Arial"/>
        <family val="2"/>
      </rPr>
      <t xml:space="preserve"> </t>
    </r>
  </si>
  <si>
    <t>המרכז האקדמי פרס</t>
  </si>
  <si>
    <t>Peres Academic Center</t>
  </si>
  <si>
    <t>המרכז ללימודים אקדמיים: ניהול, חינוך, חברה</t>
  </si>
  <si>
    <t>Center of Acedemic Learning</t>
  </si>
  <si>
    <t>המרכז האקדמי כרמל</t>
  </si>
  <si>
    <t>Carmel Academic Center</t>
  </si>
  <si>
    <t>המכללה האקדמית לישראל - ר"ג</t>
  </si>
  <si>
    <t xml:space="preserve">Israel Academic College </t>
  </si>
  <si>
    <t>המכללה האקדמית לחברה ואמנויות</t>
  </si>
  <si>
    <t>Art Social Academic</t>
  </si>
  <si>
    <t>המרכז האקדמי שלם</t>
  </si>
  <si>
    <t>Shalem College</t>
  </si>
  <si>
    <t>מכללות אקדמיות לחינוך</t>
  </si>
  <si>
    <t>Teacher training seminars</t>
  </si>
  <si>
    <t>סה"כ סטודנטים</t>
  </si>
  <si>
    <t>מהם: מוסדות מתוקצבים ע"י ות"ת</t>
  </si>
  <si>
    <t>of which:  Institutions funded by the P.B.C</t>
  </si>
  <si>
    <t xml:space="preserve">          מוסדות חוץ תקציביים</t>
  </si>
  <si>
    <t xml:space="preserve">              Private colleges</t>
  </si>
  <si>
    <t>Total students</t>
  </si>
  <si>
    <t xml:space="preserve">          מכללות אקדמיות לחינוך מתוקצבות ע"י משרד החינוך</t>
  </si>
  <si>
    <t xml:space="preserve">             Teacher training seminars funded by the Ministry of Education</t>
  </si>
  <si>
    <t xml:space="preserve">הערות: </t>
  </si>
  <si>
    <t>Notes:</t>
  </si>
  <si>
    <t xml:space="preserve">Data does not include Diploma students in universities </t>
  </si>
  <si>
    <t>and students in Open University (43,645 for Bachelor's degree and 3,101 for Master's degree).</t>
  </si>
  <si>
    <t>מקור: למ"ס</t>
  </si>
  <si>
    <t>Source: C.B.S</t>
  </si>
  <si>
    <t>הנתונים אינם כוללים את הלומדים באוניברסיטה הפתוחה (43,611 לתואר ראשון ו-3,097 לתואר שני).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</si>
</sst>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."/>
    <numFmt numFmtId="166" formatCode="#.00"/>
  </numFmts>
  <fonts count="24">
    <font>
      <sz val="10"/>
      <name val="Arial"/>
      <family val="2"/>
    </font>
    <font>
      <sz val="10"/>
      <name val="Arial"/>
      <family val="2"/>
    </font>
    <font>
      <b/>
      <sz val="12"/>
      <name val="David"/>
      <family val="2"/>
      <charset val="177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David"/>
      <family val="2"/>
      <charset val="177"/>
    </font>
    <font>
      <sz val="10"/>
      <name val="David"/>
      <family val="2"/>
      <charset val="177"/>
    </font>
    <font>
      <b/>
      <sz val="10"/>
      <name val="David"/>
      <family val="2"/>
      <charset val="177"/>
    </font>
    <font>
      <b/>
      <sz val="11"/>
      <name val="David"/>
      <family val="2"/>
      <charset val="177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Courier"/>
      <family val="3"/>
    </font>
    <font>
      <sz val="8.5"/>
      <color indexed="8"/>
      <name val="Times New Roman"/>
      <family val="1"/>
      <charset val="177"/>
    </font>
    <font>
      <sz val="9"/>
      <color indexed="8"/>
      <name val="Times New Roman"/>
      <family val="1"/>
      <charset val="177"/>
    </font>
    <font>
      <sz val="9"/>
      <name val="Times New Roman"/>
      <family val="1"/>
      <charset val="177"/>
    </font>
    <font>
      <sz val="12"/>
      <name val="Arial"/>
      <family val="2"/>
    </font>
    <font>
      <sz val="9"/>
      <color indexed="8"/>
      <name val="Times New Roman"/>
      <family val="1"/>
    </font>
    <font>
      <sz val="10"/>
      <color indexed="10"/>
      <name val="David"/>
      <family val="2"/>
      <charset val="177"/>
    </font>
    <font>
      <sz val="10"/>
      <color indexed="10"/>
      <name val="Times New Roman"/>
      <family val="1"/>
      <charset val="177"/>
    </font>
    <font>
      <sz val="9"/>
      <color indexed="10"/>
      <name val="David"/>
      <family val="2"/>
      <charset val="177"/>
    </font>
    <font>
      <sz val="10"/>
      <name val="Times New Roman"/>
      <family val="1"/>
      <charset val="177"/>
    </font>
    <font>
      <sz val="1"/>
      <color indexed="8"/>
      <name val="Courier"/>
      <family val="3"/>
    </font>
    <font>
      <b/>
      <sz val="1"/>
      <color indexed="8"/>
      <name val="Courier"/>
      <family val="3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12" fillId="0" borderId="0" applyFont="0"/>
    <xf numFmtId="165" fontId="22" fillId="0" borderId="0">
      <protection locked="0"/>
    </xf>
    <xf numFmtId="166" fontId="22" fillId="0" borderId="0">
      <protection locked="0"/>
    </xf>
    <xf numFmtId="165" fontId="23" fillId="0" borderId="0">
      <protection locked="0"/>
    </xf>
    <xf numFmtId="165" fontId="23" fillId="0" borderId="0">
      <protection locked="0"/>
    </xf>
    <xf numFmtId="9" fontId="1" fillId="0" borderId="0" applyFont="0" applyFill="0" applyBorder="0" applyAlignment="0" applyProtection="0"/>
    <xf numFmtId="165" fontId="22" fillId="0" borderId="26">
      <protection locked="0"/>
    </xf>
  </cellStyleXfs>
  <cellXfs count="101">
    <xf numFmtId="0" fontId="0" fillId="0" borderId="0" xfId="0"/>
    <xf numFmtId="0" fontId="2" fillId="0" borderId="0" xfId="0" applyFont="1" applyFill="1"/>
    <xf numFmtId="0" fontId="0" fillId="0" borderId="0" xfId="0" applyFill="1"/>
    <xf numFmtId="0" fontId="3" fillId="0" borderId="0" xfId="0" applyFont="1" applyFill="1"/>
    <xf numFmtId="0" fontId="1" fillId="0" borderId="0" xfId="0" applyFont="1" applyFill="1"/>
    <xf numFmtId="0" fontId="4" fillId="0" borderId="0" xfId="0" applyFont="1" applyFill="1" applyBorder="1"/>
    <xf numFmtId="3" fontId="3" fillId="0" borderId="0" xfId="0" applyNumberFormat="1" applyFont="1" applyFill="1"/>
    <xf numFmtId="0" fontId="2" fillId="0" borderId="0" xfId="0" applyFont="1" applyFill="1" applyAlignment="1">
      <alignment horizontal="right" readingOrder="2"/>
    </xf>
    <xf numFmtId="3" fontId="0" fillId="0" borderId="0" xfId="0" applyNumberFormat="1" applyFill="1"/>
    <xf numFmtId="164" fontId="1" fillId="0" borderId="0" xfId="1" applyNumberFormat="1" applyFont="1" applyFill="1"/>
    <xf numFmtId="0" fontId="5" fillId="0" borderId="1" xfId="0" applyFont="1" applyFill="1" applyBorder="1"/>
    <xf numFmtId="0" fontId="5" fillId="0" borderId="2" xfId="0" applyFont="1" applyFill="1" applyBorder="1"/>
    <xf numFmtId="0" fontId="6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0" fillId="0" borderId="0" xfId="0" applyFill="1" applyBorder="1"/>
    <xf numFmtId="0" fontId="5" fillId="0" borderId="4" xfId="0" applyFont="1" applyFill="1" applyBorder="1"/>
    <xf numFmtId="0" fontId="5" fillId="0" borderId="5" xfId="0" applyFont="1" applyFill="1" applyBorder="1"/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0" fillId="0" borderId="7" xfId="0" applyFill="1" applyBorder="1"/>
    <xf numFmtId="0" fontId="8" fillId="0" borderId="0" xfId="0" applyFont="1" applyFill="1" applyBorder="1"/>
    <xf numFmtId="0" fontId="6" fillId="0" borderId="8" xfId="0" applyFont="1" applyFill="1" applyBorder="1"/>
    <xf numFmtId="3" fontId="9" fillId="0" borderId="8" xfId="0" applyNumberFormat="1" applyFont="1" applyFill="1" applyBorder="1"/>
    <xf numFmtId="3" fontId="4" fillId="0" borderId="9" xfId="0" applyNumberFormat="1" applyFont="1" applyFill="1" applyBorder="1"/>
    <xf numFmtId="0" fontId="10" fillId="0" borderId="10" xfId="0" applyFont="1" applyFill="1" applyBorder="1"/>
    <xf numFmtId="0" fontId="4" fillId="0" borderId="3" xfId="0" applyFont="1" applyFill="1" applyBorder="1"/>
    <xf numFmtId="0" fontId="6" fillId="0" borderId="11" xfId="0" applyFont="1" applyFill="1" applyBorder="1"/>
    <xf numFmtId="0" fontId="10" fillId="0" borderId="12" xfId="0" applyFont="1" applyFill="1" applyBorder="1"/>
    <xf numFmtId="0" fontId="8" fillId="0" borderId="4" xfId="0" applyFont="1" applyFill="1" applyBorder="1"/>
    <xf numFmtId="0" fontId="7" fillId="0" borderId="13" xfId="0" applyFont="1" applyFill="1" applyBorder="1"/>
    <xf numFmtId="3" fontId="4" fillId="0" borderId="13" xfId="0" applyNumberFormat="1" applyFont="1" applyFill="1" applyBorder="1"/>
    <xf numFmtId="3" fontId="4" fillId="0" borderId="14" xfId="0" applyNumberFormat="1" applyFont="1" applyFill="1" applyBorder="1"/>
    <xf numFmtId="0" fontId="11" fillId="0" borderId="15" xfId="0" applyFont="1" applyFill="1" applyBorder="1"/>
    <xf numFmtId="3" fontId="4" fillId="0" borderId="17" xfId="0" applyNumberFormat="1" applyFont="1" applyFill="1" applyBorder="1"/>
    <xf numFmtId="0" fontId="5" fillId="0" borderId="0" xfId="0" applyFont="1" applyFill="1" applyBorder="1"/>
    <xf numFmtId="0" fontId="13" fillId="0" borderId="1" xfId="2" applyFont="1" applyFill="1" applyBorder="1"/>
    <xf numFmtId="3" fontId="4" fillId="0" borderId="8" xfId="0" applyNumberFormat="1" applyFont="1" applyFill="1" applyBorder="1"/>
    <xf numFmtId="0" fontId="1" fillId="0" borderId="18" xfId="0" applyFont="1" applyFill="1" applyBorder="1"/>
    <xf numFmtId="0" fontId="5" fillId="0" borderId="11" xfId="0" applyFont="1" applyFill="1" applyBorder="1"/>
    <xf numFmtId="3" fontId="8" fillId="0" borderId="8" xfId="0" applyNumberFormat="1" applyFont="1" applyFill="1" applyBorder="1"/>
    <xf numFmtId="0" fontId="10" fillId="0" borderId="12" xfId="0" applyFont="1" applyFill="1" applyBorder="1" applyAlignment="1">
      <alignment horizontal="left" wrapText="1"/>
    </xf>
    <xf numFmtId="0" fontId="8" fillId="0" borderId="7" xfId="0" applyFont="1" applyFill="1" applyBorder="1"/>
    <xf numFmtId="3" fontId="4" fillId="0" borderId="5" xfId="0" applyNumberFormat="1" applyFont="1" applyFill="1" applyBorder="1"/>
    <xf numFmtId="3" fontId="4" fillId="0" borderId="6" xfId="0" applyNumberFormat="1" applyFont="1" applyFill="1" applyBorder="1"/>
    <xf numFmtId="0" fontId="11" fillId="0" borderId="4" xfId="0" applyFont="1" applyFill="1" applyBorder="1"/>
    <xf numFmtId="0" fontId="0" fillId="0" borderId="6" xfId="0" applyFill="1" applyBorder="1"/>
    <xf numFmtId="0" fontId="8" fillId="0" borderId="0" xfId="0" applyFont="1" applyFill="1"/>
    <xf numFmtId="0" fontId="9" fillId="0" borderId="8" xfId="0" applyFont="1" applyFill="1" applyBorder="1"/>
    <xf numFmtId="0" fontId="0" fillId="0" borderId="8" xfId="0" applyFill="1" applyBorder="1"/>
    <xf numFmtId="0" fontId="14" fillId="0" borderId="19" xfId="2" applyFont="1" applyFill="1" applyBorder="1" applyAlignment="1" applyProtection="1"/>
    <xf numFmtId="0" fontId="4" fillId="0" borderId="3" xfId="0" applyFont="1" applyFill="1" applyBorder="1" applyAlignment="1">
      <alignment wrapText="1"/>
    </xf>
    <xf numFmtId="0" fontId="0" fillId="0" borderId="11" xfId="0" applyFill="1" applyBorder="1"/>
    <xf numFmtId="0" fontId="14" fillId="0" borderId="12" xfId="2" applyFont="1" applyFill="1" applyBorder="1" applyAlignment="1" applyProtection="1"/>
    <xf numFmtId="0" fontId="0" fillId="0" borderId="3" xfId="0" applyFill="1" applyBorder="1"/>
    <xf numFmtId="3" fontId="0" fillId="0" borderId="11" xfId="0" applyNumberFormat="1" applyFill="1" applyBorder="1"/>
    <xf numFmtId="3" fontId="0" fillId="0" borderId="8" xfId="0" applyNumberFormat="1" applyFill="1" applyBorder="1"/>
    <xf numFmtId="0" fontId="15" fillId="0" borderId="12" xfId="2" applyFont="1" applyFill="1" applyBorder="1" applyAlignment="1" applyProtection="1"/>
    <xf numFmtId="0" fontId="8" fillId="0" borderId="1" xfId="0" applyFont="1" applyFill="1" applyBorder="1"/>
    <xf numFmtId="0" fontId="7" fillId="0" borderId="6" xfId="0" applyFont="1" applyFill="1" applyBorder="1"/>
    <xf numFmtId="3" fontId="9" fillId="0" borderId="11" xfId="0" applyNumberFormat="1" applyFont="1" applyFill="1" applyBorder="1"/>
    <xf numFmtId="3" fontId="4" fillId="0" borderId="18" xfId="0" applyNumberFormat="1" applyFont="1" applyFill="1" applyBorder="1"/>
    <xf numFmtId="0" fontId="14" fillId="0" borderId="0" xfId="2" applyFont="1" applyFill="1" applyBorder="1" applyAlignment="1" applyProtection="1"/>
    <xf numFmtId="0" fontId="6" fillId="0" borderId="11" xfId="0" applyFont="1" applyFill="1" applyBorder="1" applyAlignment="1">
      <alignment wrapText="1"/>
    </xf>
    <xf numFmtId="0" fontId="15" fillId="0" borderId="0" xfId="2" applyFont="1" applyFill="1" applyBorder="1" applyAlignment="1" applyProtection="1"/>
    <xf numFmtId="3" fontId="9" fillId="0" borderId="18" xfId="0" applyNumberFormat="1" applyFont="1" applyFill="1" applyBorder="1"/>
    <xf numFmtId="0" fontId="13" fillId="0" borderId="12" xfId="2" applyFont="1" applyFill="1" applyBorder="1"/>
    <xf numFmtId="0" fontId="3" fillId="0" borderId="7" xfId="0" applyFont="1" applyFill="1" applyBorder="1"/>
    <xf numFmtId="0" fontId="6" fillId="0" borderId="20" xfId="0" applyFont="1" applyFill="1" applyBorder="1"/>
    <xf numFmtId="3" fontId="9" fillId="0" borderId="20" xfId="0" applyNumberFormat="1" applyFont="1" applyFill="1" applyBorder="1"/>
    <xf numFmtId="0" fontId="17" fillId="0" borderId="12" xfId="2" applyFont="1" applyFill="1" applyBorder="1" applyAlignment="1" applyProtection="1"/>
    <xf numFmtId="0" fontId="17" fillId="0" borderId="18" xfId="2" applyFont="1" applyFill="1" applyBorder="1" applyAlignment="1" applyProtection="1"/>
    <xf numFmtId="0" fontId="17" fillId="0" borderId="0" xfId="2" applyFont="1" applyFill="1" applyBorder="1" applyAlignment="1" applyProtection="1"/>
    <xf numFmtId="0" fontId="3" fillId="0" borderId="4" xfId="0" applyFont="1" applyFill="1" applyBorder="1"/>
    <xf numFmtId="0" fontId="8" fillId="0" borderId="21" xfId="0" applyFont="1" applyFill="1" applyBorder="1"/>
    <xf numFmtId="3" fontId="4" fillId="0" borderId="22" xfId="0" applyNumberFormat="1" applyFont="1" applyFill="1" applyBorder="1"/>
    <xf numFmtId="3" fontId="4" fillId="0" borderId="23" xfId="0" applyNumberFormat="1" applyFont="1" applyFill="1" applyBorder="1"/>
    <xf numFmtId="0" fontId="4" fillId="0" borderId="22" xfId="0" applyFont="1" applyFill="1" applyBorder="1" applyAlignment="1">
      <alignment wrapText="1"/>
    </xf>
    <xf numFmtId="0" fontId="7" fillId="0" borderId="7" xfId="0" applyFont="1" applyFill="1" applyBorder="1"/>
    <xf numFmtId="3" fontId="4" fillId="0" borderId="21" xfId="0" applyNumberFormat="1" applyFont="1" applyFill="1" applyBorder="1"/>
    <xf numFmtId="3" fontId="4" fillId="0" borderId="24" xfId="0" applyNumberFormat="1" applyFont="1" applyFill="1" applyBorder="1"/>
    <xf numFmtId="0" fontId="1" fillId="0" borderId="0" xfId="0" applyFont="1" applyFill="1" applyBorder="1"/>
    <xf numFmtId="0" fontId="10" fillId="0" borderId="24" xfId="0" applyFont="1" applyFill="1" applyBorder="1"/>
    <xf numFmtId="0" fontId="0" fillId="0" borderId="25" xfId="0" applyFill="1" applyBorder="1"/>
    <xf numFmtId="0" fontId="10" fillId="0" borderId="4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3" fillId="0" borderId="0" xfId="0" applyFont="1" applyFill="1" applyBorder="1"/>
    <xf numFmtId="3" fontId="0" fillId="0" borderId="0" xfId="0" applyNumberFormat="1" applyFill="1" applyBorder="1"/>
    <xf numFmtId="3" fontId="3" fillId="0" borderId="0" xfId="0" applyNumberFormat="1" applyFont="1" applyFill="1" applyBorder="1"/>
    <xf numFmtId="0" fontId="18" fillId="0" borderId="0" xfId="0" applyFont="1" applyFill="1" applyBorder="1"/>
    <xf numFmtId="0" fontId="19" fillId="0" borderId="0" xfId="2" applyFont="1" applyFill="1"/>
    <xf numFmtId="0" fontId="20" fillId="0" borderId="0" xfId="0" applyFont="1" applyFill="1" applyBorder="1"/>
    <xf numFmtId="164" fontId="0" fillId="0" borderId="0" xfId="1" applyNumberFormat="1" applyFont="1" applyFill="1" applyBorder="1"/>
    <xf numFmtId="0" fontId="6" fillId="0" borderId="0" xfId="0" applyFont="1" applyFill="1" applyAlignment="1">
      <alignment horizontal="right"/>
    </xf>
    <xf numFmtId="0" fontId="21" fillId="0" borderId="0" xfId="2" applyFont="1" applyFill="1"/>
    <xf numFmtId="0" fontId="6" fillId="0" borderId="16" xfId="0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right" wrapText="1"/>
    </xf>
    <xf numFmtId="0" fontId="2" fillId="0" borderId="16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</cellXfs>
  <cellStyles count="9">
    <cellStyle name="Date" xfId="3"/>
    <cellStyle name="Fixed" xfId="4"/>
    <cellStyle name="Heading1" xfId="5"/>
    <cellStyle name="Heading2" xfId="6"/>
    <cellStyle name="Normal" xfId="0" builtinId="0"/>
    <cellStyle name="Normal_Tables301-307" xfId="2"/>
    <cellStyle name="Percent" xfId="1" builtinId="5"/>
    <cellStyle name="Percent 2" xfId="7"/>
    <cellStyle name="Total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ichalOp/&#1500;&#1493;&#1495;%208/&#1500;&#1493;&#1495;%208%20&#1514;&#1513;&#1506;&#14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ונ' מקובץ"/>
      <sheetName val="אונ' מפורט"/>
      <sheetName val="אונ' מפורט כולל חינוך"/>
    </sheetNames>
    <sheetDataSet>
      <sheetData sheetId="0"/>
      <sheetData sheetId="1"/>
      <sheetData sheetId="2">
        <row r="7">
          <cell r="C7">
            <v>11608</v>
          </cell>
          <cell r="D7">
            <v>6436</v>
          </cell>
          <cell r="E7">
            <v>2269</v>
          </cell>
          <cell r="F7">
            <v>159</v>
          </cell>
        </row>
        <row r="8">
          <cell r="C8">
            <v>9472</v>
          </cell>
          <cell r="D8">
            <v>3295</v>
          </cell>
          <cell r="E8">
            <v>1075</v>
          </cell>
          <cell r="F8">
            <v>7</v>
          </cell>
        </row>
        <row r="9">
          <cell r="C9">
            <v>14709</v>
          </cell>
          <cell r="D9">
            <v>9651</v>
          </cell>
          <cell r="E9">
            <v>1972</v>
          </cell>
          <cell r="F9">
            <v>402</v>
          </cell>
        </row>
        <row r="10">
          <cell r="C10">
            <v>8494</v>
          </cell>
          <cell r="D10">
            <v>6654</v>
          </cell>
          <cell r="E10">
            <v>1964</v>
          </cell>
          <cell r="F10">
            <v>319</v>
          </cell>
        </row>
        <row r="11">
          <cell r="C11">
            <v>8774</v>
          </cell>
          <cell r="D11">
            <v>7692</v>
          </cell>
          <cell r="E11">
            <v>1367</v>
          </cell>
          <cell r="F11">
            <v>249</v>
          </cell>
        </row>
        <row r="12">
          <cell r="C12">
            <v>11676</v>
          </cell>
          <cell r="D12">
            <v>4051</v>
          </cell>
          <cell r="E12">
            <v>1521</v>
          </cell>
          <cell r="F12">
            <v>253</v>
          </cell>
        </row>
        <row r="13">
          <cell r="D13">
            <v>312</v>
          </cell>
          <cell r="E13">
            <v>710</v>
          </cell>
          <cell r="F13">
            <v>20</v>
          </cell>
        </row>
        <row r="15">
          <cell r="C15">
            <v>1939</v>
          </cell>
        </row>
        <row r="16">
          <cell r="C16">
            <v>1589</v>
          </cell>
        </row>
        <row r="17">
          <cell r="C17">
            <v>613</v>
          </cell>
        </row>
        <row r="18">
          <cell r="C18">
            <v>1152</v>
          </cell>
        </row>
        <row r="19">
          <cell r="C19">
            <v>759</v>
          </cell>
        </row>
        <row r="22">
          <cell r="C22">
            <v>3496</v>
          </cell>
          <cell r="D22">
            <v>141</v>
          </cell>
        </row>
        <row r="23">
          <cell r="C23">
            <v>2628</v>
          </cell>
          <cell r="D23">
            <v>149</v>
          </cell>
        </row>
        <row r="24">
          <cell r="C24">
            <v>3211</v>
          </cell>
          <cell r="D24">
            <v>360</v>
          </cell>
        </row>
        <row r="25">
          <cell r="C25">
            <v>2756</v>
          </cell>
          <cell r="D25">
            <v>89</v>
          </cell>
        </row>
        <row r="26">
          <cell r="C26">
            <v>2651</v>
          </cell>
          <cell r="D26">
            <v>88</v>
          </cell>
        </row>
        <row r="27">
          <cell r="C27">
            <v>2143</v>
          </cell>
          <cell r="D27">
            <v>190</v>
          </cell>
        </row>
        <row r="28">
          <cell r="C28">
            <v>3869</v>
          </cell>
          <cell r="D28">
            <v>93</v>
          </cell>
        </row>
        <row r="29">
          <cell r="C29">
            <v>1635</v>
          </cell>
          <cell r="D29">
            <v>17</v>
          </cell>
        </row>
        <row r="31">
          <cell r="C31">
            <v>3055</v>
          </cell>
          <cell r="D31">
            <v>643</v>
          </cell>
        </row>
        <row r="32">
          <cell r="C32">
            <v>3776</v>
          </cell>
          <cell r="D32">
            <v>176</v>
          </cell>
        </row>
        <row r="33">
          <cell r="C33">
            <v>3216</v>
          </cell>
          <cell r="D33">
            <v>340</v>
          </cell>
        </row>
        <row r="34">
          <cell r="C34">
            <v>4631</v>
          </cell>
          <cell r="D34">
            <v>59</v>
          </cell>
        </row>
        <row r="35">
          <cell r="C35">
            <v>10055</v>
          </cell>
          <cell r="D35">
            <v>758</v>
          </cell>
        </row>
        <row r="36">
          <cell r="C36">
            <v>2728</v>
          </cell>
          <cell r="D36">
            <v>377</v>
          </cell>
        </row>
        <row r="37">
          <cell r="C37">
            <v>1954</v>
          </cell>
          <cell r="D37">
            <v>230</v>
          </cell>
        </row>
        <row r="38">
          <cell r="C38">
            <v>695</v>
          </cell>
          <cell r="D38">
            <v>125</v>
          </cell>
        </row>
        <row r="39">
          <cell r="C39">
            <v>1864</v>
          </cell>
        </row>
        <row r="40">
          <cell r="C40">
            <v>877</v>
          </cell>
        </row>
        <row r="41">
          <cell r="C41">
            <v>1859</v>
          </cell>
        </row>
        <row r="42">
          <cell r="C42">
            <v>1443</v>
          </cell>
          <cell r="D42">
            <v>197</v>
          </cell>
        </row>
        <row r="43">
          <cell r="C43">
            <v>594</v>
          </cell>
        </row>
        <row r="45">
          <cell r="C45">
            <v>6567</v>
          </cell>
          <cell r="D45">
            <v>1964</v>
          </cell>
        </row>
        <row r="46">
          <cell r="C46">
            <v>2759</v>
          </cell>
          <cell r="D46">
            <v>680</v>
          </cell>
        </row>
        <row r="47">
          <cell r="C47">
            <v>5591</v>
          </cell>
          <cell r="D47">
            <v>1114</v>
          </cell>
        </row>
        <row r="48">
          <cell r="C48">
            <v>1570</v>
          </cell>
        </row>
        <row r="49">
          <cell r="C49">
            <v>1956</v>
          </cell>
        </row>
        <row r="50">
          <cell r="C50">
            <v>8697</v>
          </cell>
          <cell r="D50">
            <v>1562</v>
          </cell>
        </row>
        <row r="51">
          <cell r="C51">
            <v>669</v>
          </cell>
        </row>
        <row r="52">
          <cell r="D52">
            <v>421</v>
          </cell>
        </row>
        <row r="53">
          <cell r="C53">
            <v>3162</v>
          </cell>
          <cell r="D53">
            <v>552</v>
          </cell>
        </row>
        <row r="54">
          <cell r="C54">
            <v>3098</v>
          </cell>
          <cell r="D54">
            <v>1075</v>
          </cell>
        </row>
        <row r="55">
          <cell r="C55">
            <v>1838</v>
          </cell>
        </row>
        <row r="57">
          <cell r="C57">
            <v>1110</v>
          </cell>
          <cell r="D57">
            <v>618</v>
          </cell>
        </row>
        <row r="58">
          <cell r="C58">
            <v>83</v>
          </cell>
          <cell r="D58">
            <v>414</v>
          </cell>
        </row>
        <row r="59">
          <cell r="C59">
            <v>92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5"/>
  <sheetViews>
    <sheetView rightToLeft="1" tabSelected="1" zoomScaleNormal="100" workbookViewId="0">
      <pane ySplit="2055" topLeftCell="A19" activePane="bottomLeft"/>
      <selection sqref="A1:XFD1048576"/>
      <selection pane="bottomLeft" activeCell="A56" sqref="A56"/>
    </sheetView>
  </sheetViews>
  <sheetFormatPr defaultRowHeight="12.75"/>
  <cols>
    <col min="1" max="1" width="21.85546875" style="2" customWidth="1"/>
    <col min="2" max="2" width="49" style="2" customWidth="1"/>
    <col min="3" max="3" width="16.28515625" style="2" customWidth="1"/>
    <col min="4" max="4" width="15.85546875" style="2" customWidth="1"/>
    <col min="5" max="6" width="13.7109375" style="2" customWidth="1"/>
    <col min="7" max="7" width="9.140625" style="3"/>
    <col min="8" max="8" width="59.140625" style="4" customWidth="1"/>
    <col min="9" max="9" width="26.28515625" style="15" customWidth="1"/>
    <col min="10" max="16384" width="9.140625" style="2"/>
  </cols>
  <sheetData>
    <row r="1" spans="1:10" ht="15.75">
      <c r="A1" s="1" t="s">
        <v>0</v>
      </c>
      <c r="I1" s="5" t="s">
        <v>1</v>
      </c>
    </row>
    <row r="2" spans="1:10" ht="15.75">
      <c r="A2" s="1" t="s">
        <v>2</v>
      </c>
      <c r="G2" s="6"/>
      <c r="I2" s="5" t="s">
        <v>3</v>
      </c>
    </row>
    <row r="3" spans="1:10" ht="15.75">
      <c r="A3" s="7" t="s">
        <v>4</v>
      </c>
      <c r="C3" s="8"/>
      <c r="G3" s="6"/>
      <c r="H3" s="9"/>
      <c r="I3" s="5" t="s">
        <v>5</v>
      </c>
    </row>
    <row r="5" spans="1:10" ht="15">
      <c r="A5" s="10"/>
      <c r="B5" s="11"/>
      <c r="C5" s="12" t="s">
        <v>6</v>
      </c>
      <c r="D5" s="13" t="s">
        <v>7</v>
      </c>
      <c r="E5" s="12" t="s">
        <v>8</v>
      </c>
      <c r="F5" s="13" t="s">
        <v>9</v>
      </c>
      <c r="G5" s="14" t="s">
        <v>10</v>
      </c>
      <c r="H5" s="15"/>
    </row>
    <row r="6" spans="1:10" ht="15">
      <c r="A6" s="16"/>
      <c r="B6" s="17"/>
      <c r="C6" s="18" t="s">
        <v>11</v>
      </c>
      <c r="D6" s="18" t="s">
        <v>12</v>
      </c>
      <c r="E6" s="19" t="s">
        <v>13</v>
      </c>
      <c r="F6" s="18" t="s">
        <v>14</v>
      </c>
      <c r="G6" s="20" t="s">
        <v>15</v>
      </c>
      <c r="H6" s="21"/>
      <c r="I6" s="21"/>
      <c r="J6" s="15"/>
    </row>
    <row r="7" spans="1:10" ht="15">
      <c r="A7" s="22" t="s">
        <v>16</v>
      </c>
      <c r="B7" s="23" t="s">
        <v>17</v>
      </c>
      <c r="C7" s="24">
        <f>+'[1]אונ'' מפורט כולל חינוך'!C7</f>
        <v>11608</v>
      </c>
      <c r="D7" s="24">
        <f>+'[1]אונ'' מפורט כולל חינוך'!D7</f>
        <v>6436</v>
      </c>
      <c r="E7" s="24">
        <f>+'[1]אונ'' מפורט כולל חינוך'!E7</f>
        <v>2269</v>
      </c>
      <c r="F7" s="24">
        <f>+'[1]אונ'' מפורט כולל חינוך'!F7</f>
        <v>159</v>
      </c>
      <c r="G7" s="25">
        <f t="shared" ref="G7:G13" si="0">SUM(C7:F7)</f>
        <v>20472</v>
      </c>
      <c r="H7" s="26" t="s">
        <v>18</v>
      </c>
      <c r="I7" s="27" t="s">
        <v>19</v>
      </c>
      <c r="J7" s="5"/>
    </row>
    <row r="8" spans="1:10" ht="15">
      <c r="A8" s="22"/>
      <c r="B8" s="28" t="s">
        <v>20</v>
      </c>
      <c r="C8" s="24">
        <f>+'[1]אונ'' מפורט כולל חינוך'!C8</f>
        <v>9472</v>
      </c>
      <c r="D8" s="24">
        <f>+'[1]אונ'' מפורט כולל חינוך'!D8</f>
        <v>3295</v>
      </c>
      <c r="E8" s="24">
        <f>+'[1]אונ'' מפורט כולל חינוך'!E8</f>
        <v>1075</v>
      </c>
      <c r="F8" s="24">
        <f>+'[1]אונ'' מפורט כולל חינוך'!F8</f>
        <v>7</v>
      </c>
      <c r="G8" s="25">
        <f t="shared" si="0"/>
        <v>13849</v>
      </c>
      <c r="H8" s="29" t="s">
        <v>21</v>
      </c>
      <c r="J8" s="5"/>
    </row>
    <row r="9" spans="1:10" ht="15">
      <c r="A9" s="22"/>
      <c r="B9" s="28" t="s">
        <v>22</v>
      </c>
      <c r="C9" s="24">
        <f>+'[1]אונ'' מפורט כולל חינוך'!C9</f>
        <v>14709</v>
      </c>
      <c r="D9" s="24">
        <f>+'[1]אונ'' מפורט כולל חינוך'!D9</f>
        <v>9651</v>
      </c>
      <c r="E9" s="24">
        <f>+'[1]אונ'' מפורט כולל חינוך'!E9</f>
        <v>1972</v>
      </c>
      <c r="F9" s="24">
        <f>+'[1]אונ'' מפורט כולל חינוך'!F9</f>
        <v>402</v>
      </c>
      <c r="G9" s="25">
        <f t="shared" si="0"/>
        <v>26734</v>
      </c>
      <c r="H9" s="29" t="s">
        <v>23</v>
      </c>
      <c r="J9" s="5"/>
    </row>
    <row r="10" spans="1:10" ht="15">
      <c r="A10" s="22"/>
      <c r="B10" s="28" t="s">
        <v>24</v>
      </c>
      <c r="C10" s="24">
        <f>+'[1]אונ'' מפורט כולל חינוך'!C10</f>
        <v>8494</v>
      </c>
      <c r="D10" s="24">
        <f>+'[1]אונ'' מפורט כולל חינוך'!D10</f>
        <v>6654</v>
      </c>
      <c r="E10" s="24">
        <f>+'[1]אונ'' מפורט כולל חינוך'!E10</f>
        <v>1964</v>
      </c>
      <c r="F10" s="24">
        <f>+'[1]אונ'' מפורט כולל חינוך'!F10</f>
        <v>319</v>
      </c>
      <c r="G10" s="25">
        <f t="shared" si="0"/>
        <v>17431</v>
      </c>
      <c r="H10" s="29" t="s">
        <v>25</v>
      </c>
      <c r="J10" s="5"/>
    </row>
    <row r="11" spans="1:10" ht="15">
      <c r="A11" s="22"/>
      <c r="B11" s="28" t="s">
        <v>26</v>
      </c>
      <c r="C11" s="24">
        <f>+'[1]אונ'' מפורט כולל חינוך'!C11</f>
        <v>8774</v>
      </c>
      <c r="D11" s="24">
        <f>+'[1]אונ'' מפורט כולל חינוך'!D11</f>
        <v>7692</v>
      </c>
      <c r="E11" s="24">
        <f>+'[1]אונ'' מפורט כולל חינוך'!E11</f>
        <v>1367</v>
      </c>
      <c r="F11" s="24">
        <f>+'[1]אונ'' מפורט כולל חינוך'!F11</f>
        <v>249</v>
      </c>
      <c r="G11" s="25">
        <f t="shared" si="0"/>
        <v>18082</v>
      </c>
      <c r="H11" s="29" t="s">
        <v>27</v>
      </c>
      <c r="J11" s="5"/>
    </row>
    <row r="12" spans="1:10" ht="15">
      <c r="A12" s="22"/>
      <c r="B12" s="28" t="s">
        <v>28</v>
      </c>
      <c r="C12" s="24">
        <f>+'[1]אונ'' מפורט כולל חינוך'!C12</f>
        <v>11676</v>
      </c>
      <c r="D12" s="24">
        <f>+'[1]אונ'' מפורט כולל חינוך'!D12</f>
        <v>4051</v>
      </c>
      <c r="E12" s="24">
        <f>+'[1]אונ'' מפורט כולל חינוך'!E12</f>
        <v>1521</v>
      </c>
      <c r="F12" s="24">
        <f>+'[1]אונ'' מפורט כולל חינוך'!F12</f>
        <v>253</v>
      </c>
      <c r="G12" s="25">
        <f t="shared" si="0"/>
        <v>17501</v>
      </c>
      <c r="H12" s="29" t="s">
        <v>29</v>
      </c>
      <c r="J12" s="5"/>
    </row>
    <row r="13" spans="1:10" ht="15">
      <c r="A13" s="22"/>
      <c r="B13" s="28" t="s">
        <v>30</v>
      </c>
      <c r="C13" s="24">
        <f>+'[1]אונ'' מפורט כולל חינוך'!C13</f>
        <v>0</v>
      </c>
      <c r="D13" s="24">
        <f>+'[1]אונ'' מפורט כולל חינוך'!D13</f>
        <v>312</v>
      </c>
      <c r="E13" s="24">
        <f>+'[1]אונ'' מפורט כולל חינוך'!E13</f>
        <v>710</v>
      </c>
      <c r="F13" s="24">
        <f>+'[1]אונ'' מפורט כולל חינוך'!F13</f>
        <v>20</v>
      </c>
      <c r="G13" s="25">
        <f t="shared" si="0"/>
        <v>1042</v>
      </c>
      <c r="H13" s="29" t="s">
        <v>31</v>
      </c>
      <c r="J13" s="5"/>
    </row>
    <row r="14" spans="1:10" ht="15">
      <c r="A14" s="30"/>
      <c r="B14" s="31" t="s">
        <v>32</v>
      </c>
      <c r="C14" s="32">
        <f>SUM(C7:C13)</f>
        <v>64733</v>
      </c>
      <c r="D14" s="32">
        <f>SUM(D7:D13)</f>
        <v>38091</v>
      </c>
      <c r="E14" s="32">
        <f>SUM(E7:E13)</f>
        <v>10878</v>
      </c>
      <c r="F14" s="32">
        <f>SUM(F7:F13)</f>
        <v>1409</v>
      </c>
      <c r="G14" s="33">
        <f>SUM(G7:G13)</f>
        <v>115111</v>
      </c>
      <c r="H14" s="34" t="s">
        <v>33</v>
      </c>
      <c r="J14" s="5"/>
    </row>
    <row r="15" spans="1:10" ht="15" customHeight="1">
      <c r="A15" s="96" t="s">
        <v>34</v>
      </c>
      <c r="B15" s="23" t="s">
        <v>35</v>
      </c>
      <c r="C15" s="24">
        <f>+'[1]אונ'' מפורט כולל חינוך'!C15</f>
        <v>1939</v>
      </c>
      <c r="D15" s="24"/>
      <c r="E15" s="24"/>
      <c r="F15" s="24"/>
      <c r="G15" s="35">
        <f t="shared" ref="G15:G20" si="1">+C15</f>
        <v>1939</v>
      </c>
      <c r="H15" s="29" t="s">
        <v>36</v>
      </c>
      <c r="J15" s="5"/>
    </row>
    <row r="16" spans="1:10" ht="15">
      <c r="A16" s="97"/>
      <c r="B16" s="28" t="s">
        <v>37</v>
      </c>
      <c r="C16" s="24">
        <f>+'[1]אונ'' מפורט כולל חינוך'!C16</f>
        <v>1589</v>
      </c>
      <c r="D16" s="24"/>
      <c r="E16" s="24"/>
      <c r="F16" s="24"/>
      <c r="G16" s="25">
        <f t="shared" si="1"/>
        <v>1589</v>
      </c>
      <c r="H16" s="29" t="s">
        <v>38</v>
      </c>
      <c r="J16" s="5"/>
    </row>
    <row r="17" spans="1:12" ht="15">
      <c r="A17" s="36"/>
      <c r="B17" s="28" t="s">
        <v>39</v>
      </c>
      <c r="C17" s="24">
        <f>+'[1]אונ'' מפורט כולל חינוך'!C17</f>
        <v>613</v>
      </c>
      <c r="D17" s="24"/>
      <c r="E17" s="24"/>
      <c r="F17" s="24"/>
      <c r="G17" s="25">
        <f t="shared" si="1"/>
        <v>613</v>
      </c>
      <c r="H17" s="29" t="s">
        <v>40</v>
      </c>
      <c r="J17" s="5"/>
    </row>
    <row r="18" spans="1:12" ht="15">
      <c r="A18" s="36"/>
      <c r="B18" s="28" t="s">
        <v>41</v>
      </c>
      <c r="C18" s="24">
        <f>+'[1]אונ'' מפורט כולל חינוך'!C18</f>
        <v>1152</v>
      </c>
      <c r="D18" s="24"/>
      <c r="E18" s="24"/>
      <c r="F18" s="24"/>
      <c r="G18" s="25">
        <f t="shared" si="1"/>
        <v>1152</v>
      </c>
      <c r="H18" s="29" t="s">
        <v>42</v>
      </c>
      <c r="J18" s="5"/>
    </row>
    <row r="19" spans="1:12" ht="15">
      <c r="A19" s="36"/>
      <c r="B19" s="28" t="s">
        <v>43</v>
      </c>
      <c r="C19" s="24">
        <f>+'[1]אונ'' מפורט כולל חינוך'!C19</f>
        <v>759</v>
      </c>
      <c r="D19" s="24"/>
      <c r="E19" s="24"/>
      <c r="F19" s="24"/>
      <c r="G19" s="25">
        <f t="shared" si="1"/>
        <v>759</v>
      </c>
      <c r="H19" s="37" t="s">
        <v>44</v>
      </c>
      <c r="J19" s="5"/>
    </row>
    <row r="20" spans="1:12" ht="15" customHeight="1">
      <c r="A20" s="36"/>
      <c r="B20" s="28" t="s">
        <v>45</v>
      </c>
      <c r="C20" s="38">
        <f>SUM(C15:C19)</f>
        <v>6052</v>
      </c>
      <c r="D20" s="39"/>
      <c r="E20" s="40"/>
      <c r="F20" s="41"/>
      <c r="G20" s="25">
        <f t="shared" si="1"/>
        <v>6052</v>
      </c>
      <c r="H20" s="42" t="s">
        <v>46</v>
      </c>
      <c r="J20" s="15"/>
    </row>
    <row r="21" spans="1:12" ht="15">
      <c r="A21" s="43"/>
      <c r="B21" s="31" t="s">
        <v>47</v>
      </c>
      <c r="C21" s="44">
        <f>+C14+C20</f>
        <v>70785</v>
      </c>
      <c r="D21" s="44">
        <f>+D14</f>
        <v>38091</v>
      </c>
      <c r="E21" s="45">
        <f>+E14</f>
        <v>10878</v>
      </c>
      <c r="F21" s="45">
        <f>+F14+F20</f>
        <v>1409</v>
      </c>
      <c r="G21" s="44">
        <f>SUM(C21:F21)</f>
        <v>121163</v>
      </c>
      <c r="H21" s="46" t="s">
        <v>48</v>
      </c>
      <c r="I21" s="47"/>
      <c r="J21" s="15"/>
    </row>
    <row r="22" spans="1:12" ht="17.25" customHeight="1">
      <c r="A22" s="48" t="s">
        <v>49</v>
      </c>
      <c r="B22" s="23" t="s">
        <v>50</v>
      </c>
      <c r="C22" s="24">
        <f>+'[1]אונ'' מפורט כולל חינוך'!C22</f>
        <v>3496</v>
      </c>
      <c r="D22" s="49">
        <f>+'[1]אונ'' מפורט כולל חינוך'!D22</f>
        <v>141</v>
      </c>
      <c r="E22" s="50"/>
      <c r="F22" s="50"/>
      <c r="G22" s="25">
        <f>SUM(C22:D22)</f>
        <v>3637</v>
      </c>
      <c r="H22" s="51" t="s">
        <v>51</v>
      </c>
      <c r="I22" s="52" t="s">
        <v>52</v>
      </c>
    </row>
    <row r="23" spans="1:12" ht="15">
      <c r="A23" s="48"/>
      <c r="B23" s="28" t="s">
        <v>53</v>
      </c>
      <c r="C23" s="24">
        <f>+'[1]אונ'' מפורט כולל חינוך'!C23</f>
        <v>2628</v>
      </c>
      <c r="D23" s="49">
        <f>+'[1]אונ'' מפורט כולל חינוך'!D23</f>
        <v>149</v>
      </c>
      <c r="E23" s="53"/>
      <c r="F23" s="50"/>
      <c r="G23" s="25">
        <f t="shared" ref="G23:G29" si="2">SUM(C23:D23)</f>
        <v>2777</v>
      </c>
      <c r="H23" s="54" t="s">
        <v>54</v>
      </c>
      <c r="I23" s="55"/>
    </row>
    <row r="24" spans="1:12" ht="15">
      <c r="A24" s="48"/>
      <c r="B24" s="28" t="s">
        <v>55</v>
      </c>
      <c r="C24" s="24">
        <f>+'[1]אונ'' מפורט כולל חינוך'!C24</f>
        <v>3211</v>
      </c>
      <c r="D24" s="49">
        <f>+'[1]אונ'' מפורט כולל חינוך'!D24</f>
        <v>360</v>
      </c>
      <c r="E24" s="56"/>
      <c r="F24" s="57"/>
      <c r="G24" s="25">
        <f t="shared" si="2"/>
        <v>3571</v>
      </c>
      <c r="H24" s="54" t="s">
        <v>56</v>
      </c>
      <c r="I24" s="55"/>
    </row>
    <row r="25" spans="1:12" ht="15">
      <c r="A25" s="48"/>
      <c r="B25" s="28" t="s">
        <v>57</v>
      </c>
      <c r="C25" s="24">
        <f>+'[1]אונ'' מפורט כולל חינוך'!C25</f>
        <v>2756</v>
      </c>
      <c r="D25" s="49">
        <f>+'[1]אונ'' מפורט כולל חינוך'!D25</f>
        <v>89</v>
      </c>
      <c r="E25" s="53"/>
      <c r="F25" s="50"/>
      <c r="G25" s="25">
        <f t="shared" si="2"/>
        <v>2845</v>
      </c>
      <c r="H25" s="54" t="s">
        <v>58</v>
      </c>
      <c r="I25" s="55"/>
    </row>
    <row r="26" spans="1:12" ht="15">
      <c r="A26" s="48"/>
      <c r="B26" s="28" t="s">
        <v>59</v>
      </c>
      <c r="C26" s="24">
        <f>+'[1]אונ'' מפורט כולל חינוך'!C26</f>
        <v>2651</v>
      </c>
      <c r="D26" s="49">
        <f>+'[1]אונ'' מפורט כולל חינוך'!D26</f>
        <v>88</v>
      </c>
      <c r="E26" s="53"/>
      <c r="F26" s="50"/>
      <c r="G26" s="25">
        <f t="shared" si="2"/>
        <v>2739</v>
      </c>
      <c r="H26" s="58" t="s">
        <v>60</v>
      </c>
      <c r="I26" s="55"/>
    </row>
    <row r="27" spans="1:12" ht="15">
      <c r="A27" s="48"/>
      <c r="B27" s="28" t="s">
        <v>61</v>
      </c>
      <c r="C27" s="24">
        <f>+'[1]אונ'' מפורט כולל חינוך'!C27</f>
        <v>2143</v>
      </c>
      <c r="D27" s="49">
        <f>+'[1]אונ'' מפורט כולל חינוך'!D27</f>
        <v>190</v>
      </c>
      <c r="E27" s="53"/>
      <c r="F27" s="50"/>
      <c r="G27" s="25">
        <f t="shared" si="2"/>
        <v>2333</v>
      </c>
      <c r="H27" s="58" t="s">
        <v>62</v>
      </c>
      <c r="I27" s="55"/>
    </row>
    <row r="28" spans="1:12" ht="15">
      <c r="A28" s="48"/>
      <c r="B28" s="28" t="s">
        <v>63</v>
      </c>
      <c r="C28" s="24">
        <f>+'[1]אונ'' מפורט כולל חינוך'!C28</f>
        <v>3869</v>
      </c>
      <c r="D28" s="49">
        <f>+'[1]אונ'' מפורט כולל חינוך'!D28</f>
        <v>93</v>
      </c>
      <c r="E28" s="53"/>
      <c r="F28" s="50"/>
      <c r="G28" s="25">
        <f t="shared" si="2"/>
        <v>3962</v>
      </c>
      <c r="H28" s="54" t="s">
        <v>64</v>
      </c>
      <c r="I28" s="55"/>
    </row>
    <row r="29" spans="1:12" ht="15">
      <c r="A29" s="59"/>
      <c r="B29" s="28" t="s">
        <v>65</v>
      </c>
      <c r="C29" s="24">
        <f>+'[1]אונ'' מפורט כולל חינוך'!C29</f>
        <v>1635</v>
      </c>
      <c r="D29" s="49">
        <f>+'[1]אונ'' מפורט כולל חינוך'!D29</f>
        <v>17</v>
      </c>
      <c r="E29" s="50"/>
      <c r="F29" s="50"/>
      <c r="G29" s="25">
        <f t="shared" si="2"/>
        <v>1652</v>
      </c>
      <c r="H29" s="54" t="s">
        <v>66</v>
      </c>
      <c r="I29" s="55"/>
    </row>
    <row r="30" spans="1:12" ht="15">
      <c r="A30" s="43"/>
      <c r="B30" s="60" t="s">
        <v>10</v>
      </c>
      <c r="C30" s="45">
        <f>SUM(C22:C29)</f>
        <v>22389</v>
      </c>
      <c r="D30" s="45">
        <f>SUM(D22:D29)</f>
        <v>1127</v>
      </c>
      <c r="E30" s="45"/>
      <c r="F30" s="45"/>
      <c r="G30" s="44">
        <f>+D30+C30</f>
        <v>23516</v>
      </c>
      <c r="H30" s="46" t="s">
        <v>15</v>
      </c>
      <c r="I30" s="47"/>
    </row>
    <row r="31" spans="1:12" ht="18.75" customHeight="1">
      <c r="A31" s="48" t="s">
        <v>67</v>
      </c>
      <c r="B31" s="23" t="s">
        <v>68</v>
      </c>
      <c r="C31" s="61">
        <f>+'[1]אונ'' מפורט כולל חינוך'!C31</f>
        <v>3055</v>
      </c>
      <c r="D31" s="61">
        <f>+'[1]אונ'' מפורט כולל חינוך'!D31</f>
        <v>643</v>
      </c>
      <c r="E31" s="61"/>
      <c r="F31" s="61"/>
      <c r="G31" s="62">
        <f>+D31+C31</f>
        <v>3698</v>
      </c>
      <c r="H31" s="51" t="s">
        <v>69</v>
      </c>
      <c r="I31" s="52" t="s">
        <v>70</v>
      </c>
      <c r="L31" s="63"/>
    </row>
    <row r="32" spans="1:12" ht="15">
      <c r="A32" s="3"/>
      <c r="B32" s="28" t="s">
        <v>71</v>
      </c>
      <c r="C32" s="61">
        <f>+'[1]אונ'' מפורט כולל חינוך'!C32</f>
        <v>3776</v>
      </c>
      <c r="D32" s="61">
        <f>+'[1]אונ'' מפורט כולל חינוך'!D32</f>
        <v>176</v>
      </c>
      <c r="E32" s="61"/>
      <c r="F32" s="61"/>
      <c r="G32" s="62">
        <f t="shared" ref="G32:G55" si="3">+D32+C32</f>
        <v>3952</v>
      </c>
      <c r="H32" s="58" t="s">
        <v>72</v>
      </c>
      <c r="I32" s="55"/>
    </row>
    <row r="33" spans="1:12" ht="15">
      <c r="A33" s="3"/>
      <c r="B33" s="28" t="s">
        <v>73</v>
      </c>
      <c r="C33" s="61">
        <f>+'[1]אונ'' מפורט כולל חינוך'!C33</f>
        <v>3216</v>
      </c>
      <c r="D33" s="61">
        <f>+'[1]אונ'' מפורט כולל חינוך'!D33</f>
        <v>340</v>
      </c>
      <c r="E33" s="61"/>
      <c r="F33" s="61"/>
      <c r="G33" s="62">
        <f t="shared" si="3"/>
        <v>3556</v>
      </c>
      <c r="H33" s="58" t="s">
        <v>74</v>
      </c>
      <c r="I33" s="55"/>
    </row>
    <row r="34" spans="1:12" ht="15">
      <c r="A34" s="3"/>
      <c r="B34" s="28" t="s">
        <v>75</v>
      </c>
      <c r="C34" s="61">
        <f>+'[1]אונ'' מפורט כולל חינוך'!C34</f>
        <v>4631</v>
      </c>
      <c r="D34" s="61">
        <f>+'[1]אונ'' מפורט כולל חינוך'!D34</f>
        <v>59</v>
      </c>
      <c r="E34" s="61"/>
      <c r="F34" s="61"/>
      <c r="G34" s="62">
        <f t="shared" si="3"/>
        <v>4690</v>
      </c>
      <c r="H34" s="58" t="s">
        <v>76</v>
      </c>
      <c r="I34" s="55"/>
    </row>
    <row r="35" spans="1:12" ht="15">
      <c r="A35" s="3"/>
      <c r="B35" s="28" t="s">
        <v>77</v>
      </c>
      <c r="C35" s="61">
        <f>+'[1]אונ'' מפורט כולל חינוך'!C35</f>
        <v>10055</v>
      </c>
      <c r="D35" s="61">
        <f>+'[1]אונ'' מפורט כולל חינוך'!D35</f>
        <v>758</v>
      </c>
      <c r="E35" s="61"/>
      <c r="F35" s="61"/>
      <c r="G35" s="62">
        <f t="shared" si="3"/>
        <v>10813</v>
      </c>
      <c r="H35" s="58" t="s">
        <v>78</v>
      </c>
      <c r="I35" s="55"/>
    </row>
    <row r="36" spans="1:12" ht="15" customHeight="1">
      <c r="A36" s="3"/>
      <c r="B36" s="64" t="s">
        <v>79</v>
      </c>
      <c r="C36" s="61">
        <f>+'[1]אונ'' מפורט כולל חינוך'!C36</f>
        <v>2728</v>
      </c>
      <c r="D36" s="61">
        <f>+'[1]אונ'' מפורט כולל חינוך'!D36</f>
        <v>377</v>
      </c>
      <c r="E36" s="61"/>
      <c r="F36" s="61"/>
      <c r="G36" s="62">
        <f>+D36+C36</f>
        <v>3105</v>
      </c>
      <c r="H36" s="54" t="s">
        <v>80</v>
      </c>
      <c r="I36" s="55"/>
      <c r="L36" s="65"/>
    </row>
    <row r="37" spans="1:12" ht="15" customHeight="1">
      <c r="A37" s="3"/>
      <c r="B37" s="64" t="s">
        <v>81</v>
      </c>
      <c r="C37" s="61">
        <f>+'[1]אונ'' מפורט כולל חינוך'!C37</f>
        <v>1954</v>
      </c>
      <c r="D37" s="61">
        <f>+'[1]אונ'' מפורט כולל חינוך'!D37</f>
        <v>230</v>
      </c>
      <c r="E37" s="61"/>
      <c r="F37" s="61"/>
      <c r="G37" s="62">
        <f t="shared" si="3"/>
        <v>2184</v>
      </c>
      <c r="H37" s="54" t="s">
        <v>82</v>
      </c>
      <c r="I37" s="55"/>
      <c r="L37" s="65"/>
    </row>
    <row r="38" spans="1:12" ht="15" customHeight="1">
      <c r="A38" s="3"/>
      <c r="B38" s="64" t="s">
        <v>83</v>
      </c>
      <c r="C38" s="61">
        <f>+'[1]אונ'' מפורט כולל חינוך'!C38</f>
        <v>695</v>
      </c>
      <c r="D38" s="61">
        <f>+'[1]אונ'' מפורט כולל חינוך'!D38</f>
        <v>125</v>
      </c>
      <c r="E38" s="61"/>
      <c r="F38" s="61"/>
      <c r="G38" s="62">
        <f t="shared" si="3"/>
        <v>820</v>
      </c>
      <c r="H38" s="54" t="s">
        <v>84</v>
      </c>
      <c r="I38" s="55"/>
    </row>
    <row r="39" spans="1:12" ht="15" customHeight="1">
      <c r="A39" s="3"/>
      <c r="B39" s="64" t="s">
        <v>85</v>
      </c>
      <c r="C39" s="61">
        <f>+'[1]אונ'' מפורט כולל חינוך'!C39</f>
        <v>1864</v>
      </c>
      <c r="D39" s="61">
        <f>+'[1]אונ'' מפורט כולל חינוך'!D39</f>
        <v>0</v>
      </c>
      <c r="E39" s="66"/>
      <c r="F39" s="61"/>
      <c r="G39" s="62">
        <f t="shared" si="3"/>
        <v>1864</v>
      </c>
      <c r="H39" s="67" t="s">
        <v>86</v>
      </c>
      <c r="I39" s="55"/>
    </row>
    <row r="40" spans="1:12" ht="15" customHeight="1">
      <c r="A40" s="3"/>
      <c r="B40" s="64" t="s">
        <v>87</v>
      </c>
      <c r="C40" s="61">
        <f>+'[1]אונ'' מפורט כולל חינוך'!C40</f>
        <v>877</v>
      </c>
      <c r="D40" s="61">
        <f>+'[1]אונ'' מפורט כולל חינוך'!D40</f>
        <v>0</v>
      </c>
      <c r="E40" s="66"/>
      <c r="F40" s="61"/>
      <c r="G40" s="62">
        <f t="shared" si="3"/>
        <v>877</v>
      </c>
      <c r="H40" s="67" t="s">
        <v>88</v>
      </c>
      <c r="I40" s="55"/>
    </row>
    <row r="41" spans="1:12" ht="15" customHeight="1">
      <c r="A41" s="3"/>
      <c r="B41" s="64" t="s">
        <v>89</v>
      </c>
      <c r="C41" s="61">
        <f>+'[1]אונ'' מפורט כולל חינוך'!C41</f>
        <v>1859</v>
      </c>
      <c r="D41" s="61">
        <f>+'[1]אונ'' מפורט כולל חינוך'!D41</f>
        <v>0</v>
      </c>
      <c r="E41" s="61"/>
      <c r="F41" s="61"/>
      <c r="G41" s="62">
        <f t="shared" si="3"/>
        <v>1859</v>
      </c>
      <c r="H41" s="67" t="s">
        <v>90</v>
      </c>
      <c r="I41" s="55"/>
    </row>
    <row r="42" spans="1:12" ht="15" customHeight="1">
      <c r="A42" s="3"/>
      <c r="B42" s="64" t="s">
        <v>91</v>
      </c>
      <c r="C42" s="61">
        <f>+'[1]אונ'' מפורט כולל חינוך'!C42</f>
        <v>1443</v>
      </c>
      <c r="D42" s="61">
        <f>+'[1]אונ'' מפורט כולל חינוך'!D42</f>
        <v>197</v>
      </c>
      <c r="E42" s="61"/>
      <c r="F42" s="61"/>
      <c r="G42" s="62">
        <f t="shared" si="3"/>
        <v>1640</v>
      </c>
      <c r="H42" s="67" t="s">
        <v>92</v>
      </c>
      <c r="I42" s="55"/>
    </row>
    <row r="43" spans="1:12" ht="15" customHeight="1">
      <c r="A43" s="3"/>
      <c r="B43" s="64" t="s">
        <v>93</v>
      </c>
      <c r="C43" s="61">
        <f>+'[1]אונ'' מפורט כולל חינוך'!C43</f>
        <v>594</v>
      </c>
      <c r="D43" s="61">
        <f>+'[1]אונ'' מפורט כולל חינוך'!D43</f>
        <v>0</v>
      </c>
      <c r="E43" s="61"/>
      <c r="F43" s="61"/>
      <c r="G43" s="62">
        <f>+D43+C43</f>
        <v>594</v>
      </c>
      <c r="H43" s="67" t="s">
        <v>94</v>
      </c>
      <c r="I43" s="55"/>
    </row>
    <row r="44" spans="1:12" ht="14.25">
      <c r="A44" s="68"/>
      <c r="B44" s="60" t="s">
        <v>10</v>
      </c>
      <c r="C44" s="45">
        <f>SUM(C31:C43)</f>
        <v>36747</v>
      </c>
      <c r="D44" s="45">
        <f>SUM(D31:D43)</f>
        <v>2905</v>
      </c>
      <c r="E44" s="45"/>
      <c r="F44" s="45"/>
      <c r="G44" s="44">
        <f>+D44+C44</f>
        <v>39652</v>
      </c>
      <c r="H44" s="46" t="s">
        <v>15</v>
      </c>
      <c r="I44" s="47"/>
    </row>
    <row r="45" spans="1:12" ht="15">
      <c r="A45" s="48" t="s">
        <v>95</v>
      </c>
      <c r="B45" s="69" t="s">
        <v>96</v>
      </c>
      <c r="C45" s="70">
        <f>+'[1]אונ'' מפורט כולל חינוך'!C45</f>
        <v>6567</v>
      </c>
      <c r="D45" s="61">
        <f>+'[1]אונ'' מפורט כולל חינוך'!D45</f>
        <v>1964</v>
      </c>
      <c r="E45" s="61"/>
      <c r="F45" s="24"/>
      <c r="G45" s="35">
        <f t="shared" si="3"/>
        <v>8531</v>
      </c>
      <c r="H45" s="51" t="s">
        <v>97</v>
      </c>
      <c r="I45" s="52" t="s">
        <v>98</v>
      </c>
    </row>
    <row r="46" spans="1:12" ht="15">
      <c r="A46" s="3"/>
      <c r="B46" s="28" t="s">
        <v>99</v>
      </c>
      <c r="C46" s="61">
        <f>+'[1]אונ'' מפורט כולל חינוך'!C46</f>
        <v>2759</v>
      </c>
      <c r="D46" s="61">
        <f>+'[1]אונ'' מפורט כולל חינוך'!D46</f>
        <v>680</v>
      </c>
      <c r="E46" s="61"/>
      <c r="F46" s="61"/>
      <c r="G46" s="62">
        <f t="shared" si="3"/>
        <v>3439</v>
      </c>
      <c r="H46" s="58" t="s">
        <v>100</v>
      </c>
      <c r="I46" s="55"/>
    </row>
    <row r="47" spans="1:12" ht="15">
      <c r="A47" s="3"/>
      <c r="B47" s="28" t="s">
        <v>101</v>
      </c>
      <c r="C47" s="61">
        <f>+'[1]אונ'' מפורט כולל חינוך'!C47</f>
        <v>5591</v>
      </c>
      <c r="D47" s="61">
        <f>+'[1]אונ'' מפורט כולל חינוך'!D47</f>
        <v>1114</v>
      </c>
      <c r="E47" s="61"/>
      <c r="F47" s="61"/>
      <c r="G47" s="62">
        <f t="shared" si="3"/>
        <v>6705</v>
      </c>
      <c r="H47" s="58" t="s">
        <v>102</v>
      </c>
    </row>
    <row r="48" spans="1:12" ht="15">
      <c r="A48" s="3"/>
      <c r="B48" s="28" t="s">
        <v>103</v>
      </c>
      <c r="C48" s="61">
        <f>+'[1]אונ'' מפורט כולל חינוך'!C48</f>
        <v>1570</v>
      </c>
      <c r="D48" s="61">
        <f>+'[1]אונ'' מפורט כולל חינוך'!D48</f>
        <v>0</v>
      </c>
      <c r="E48" s="61"/>
      <c r="F48" s="61"/>
      <c r="G48" s="62">
        <f t="shared" si="3"/>
        <v>1570</v>
      </c>
      <c r="H48" s="54" t="s">
        <v>104</v>
      </c>
      <c r="I48" s="55"/>
    </row>
    <row r="49" spans="1:10" ht="15">
      <c r="A49" s="3"/>
      <c r="B49" s="28" t="s">
        <v>105</v>
      </c>
      <c r="C49" s="61">
        <f>+'[1]אונ'' מפורט כולל חינוך'!C49</f>
        <v>1956</v>
      </c>
      <c r="D49" s="61">
        <f>+'[1]אונ'' מפורט כולל חינוך'!D49</f>
        <v>0</v>
      </c>
      <c r="E49" s="61"/>
      <c r="F49" s="61"/>
      <c r="G49" s="62">
        <f t="shared" si="3"/>
        <v>1956</v>
      </c>
      <c r="H49" s="54" t="s">
        <v>106</v>
      </c>
      <c r="I49" s="55"/>
    </row>
    <row r="50" spans="1:10" ht="15">
      <c r="A50" s="3"/>
      <c r="B50" s="28" t="s">
        <v>107</v>
      </c>
      <c r="C50" s="61">
        <f>+'[1]אונ'' מפורט כולל חינוך'!C50</f>
        <v>8697</v>
      </c>
      <c r="D50" s="61">
        <f>+'[1]אונ'' מפורט כולל חינוך'!D50</f>
        <v>1562</v>
      </c>
      <c r="E50" s="61"/>
      <c r="F50" s="61"/>
      <c r="G50" s="62">
        <f t="shared" si="3"/>
        <v>10259</v>
      </c>
      <c r="H50" s="54" t="s">
        <v>108</v>
      </c>
      <c r="I50" s="55"/>
    </row>
    <row r="51" spans="1:10" ht="15">
      <c r="A51" s="3"/>
      <c r="B51" s="28" t="s">
        <v>109</v>
      </c>
      <c r="C51" s="61">
        <f>+'[1]אונ'' מפורט כולל חינוך'!C51</f>
        <v>669</v>
      </c>
      <c r="D51" s="61">
        <f>+'[1]אונ'' מפורט כולל חינוך'!D51</f>
        <v>0</v>
      </c>
      <c r="E51" s="61"/>
      <c r="F51" s="61"/>
      <c r="G51" s="62">
        <f t="shared" si="3"/>
        <v>669</v>
      </c>
      <c r="H51" s="54" t="s">
        <v>110</v>
      </c>
      <c r="I51" s="55"/>
    </row>
    <row r="52" spans="1:10" ht="15.75">
      <c r="A52" s="3"/>
      <c r="B52" s="28" t="s">
        <v>111</v>
      </c>
      <c r="C52" s="61">
        <f>+'[1]אונ'' מפורט כולל חינוך'!C52</f>
        <v>0</v>
      </c>
      <c r="D52" s="61">
        <f>+'[1]אונ'' מפורט כולל חינוך'!D52</f>
        <v>421</v>
      </c>
      <c r="E52" s="61"/>
      <c r="F52" s="61"/>
      <c r="G52" s="62">
        <f t="shared" si="3"/>
        <v>421</v>
      </c>
      <c r="H52" s="54" t="s">
        <v>112</v>
      </c>
      <c r="I52" s="55"/>
    </row>
    <row r="53" spans="1:10" ht="15">
      <c r="A53" s="3"/>
      <c r="B53" s="28" t="s">
        <v>113</v>
      </c>
      <c r="C53" s="61">
        <f>+'[1]אונ'' מפורט כולל חינוך'!C53</f>
        <v>3162</v>
      </c>
      <c r="D53" s="61">
        <f>+'[1]אונ'' מפורט כולל חינוך'!D53</f>
        <v>552</v>
      </c>
      <c r="E53" s="61"/>
      <c r="F53" s="61"/>
      <c r="G53" s="62">
        <f t="shared" si="3"/>
        <v>3714</v>
      </c>
      <c r="H53" s="54" t="s">
        <v>114</v>
      </c>
      <c r="I53" s="55"/>
    </row>
    <row r="54" spans="1:10" ht="15">
      <c r="A54" s="3"/>
      <c r="B54" s="28" t="s">
        <v>115</v>
      </c>
      <c r="C54" s="61">
        <f>+'[1]אונ'' מפורט כולל חינוך'!C54</f>
        <v>3098</v>
      </c>
      <c r="D54" s="61">
        <f>+'[1]אונ'' מפורט כולל חינוך'!D54</f>
        <v>1075</v>
      </c>
      <c r="E54" s="61"/>
      <c r="F54" s="61"/>
      <c r="G54" s="62">
        <f t="shared" si="3"/>
        <v>4173</v>
      </c>
      <c r="H54" s="54" t="s">
        <v>116</v>
      </c>
      <c r="I54" s="55"/>
    </row>
    <row r="55" spans="1:10" ht="15">
      <c r="A55" s="3"/>
      <c r="B55" s="28" t="s">
        <v>117</v>
      </c>
      <c r="C55" s="61">
        <f>+'[1]אונ'' מפורט כולל חינוך'!C55</f>
        <v>1838</v>
      </c>
      <c r="D55" s="61">
        <f>+'[1]אונ'' מפורט כולל חינוך'!D55</f>
        <v>0</v>
      </c>
      <c r="E55" s="61"/>
      <c r="F55" s="61"/>
      <c r="G55" s="62">
        <f t="shared" si="3"/>
        <v>1838</v>
      </c>
      <c r="H55" s="54" t="s">
        <v>118</v>
      </c>
      <c r="I55" s="55"/>
    </row>
    <row r="56" spans="1:10" ht="15">
      <c r="A56" s="3"/>
      <c r="B56" s="28" t="s">
        <v>119</v>
      </c>
      <c r="C56" s="61">
        <f>+'[1]אונ'' מפורט כולל חינוך'!C57</f>
        <v>1110</v>
      </c>
      <c r="D56" s="61">
        <f>+'[1]אונ'' מפורט כולל חינוך'!D57</f>
        <v>618</v>
      </c>
      <c r="E56" s="61"/>
      <c r="F56" s="61"/>
      <c r="G56" s="62">
        <f>SUM(C56:D56)</f>
        <v>1728</v>
      </c>
      <c r="H56" s="71" t="s">
        <v>120</v>
      </c>
      <c r="I56" s="55"/>
    </row>
    <row r="57" spans="1:10" ht="15">
      <c r="A57" s="3"/>
      <c r="B57" s="23" t="s">
        <v>121</v>
      </c>
      <c r="C57" s="24">
        <f>+'[1]אונ'' מפורט כולל חינוך'!C58</f>
        <v>83</v>
      </c>
      <c r="D57" s="24">
        <f>+'[1]אונ'' מפורט כולל חינוך'!D58</f>
        <v>414</v>
      </c>
      <c r="E57" s="24"/>
      <c r="F57" s="24"/>
      <c r="G57" s="62">
        <f>SUM(C57:D57)</f>
        <v>497</v>
      </c>
      <c r="H57" s="72" t="s">
        <v>122</v>
      </c>
      <c r="I57" s="73"/>
      <c r="J57" s="15"/>
    </row>
    <row r="58" spans="1:10" ht="15">
      <c r="A58" s="3"/>
      <c r="B58" s="23" t="s">
        <v>123</v>
      </c>
      <c r="C58" s="24">
        <f>+'[1]אונ'' מפורט כולל חינוך'!C59</f>
        <v>92</v>
      </c>
      <c r="D58" s="24">
        <f>+'[1]אונ'' מפורט כולל חינוך'!D59</f>
        <v>0</v>
      </c>
      <c r="E58" s="24"/>
      <c r="F58" s="24"/>
      <c r="G58" s="62">
        <f>SUM(C58:D58)</f>
        <v>92</v>
      </c>
      <c r="H58" s="72" t="s">
        <v>124</v>
      </c>
      <c r="I58" s="73"/>
      <c r="J58" s="15"/>
    </row>
    <row r="59" spans="1:10" ht="14.25">
      <c r="A59" s="74"/>
      <c r="B59" s="60" t="s">
        <v>10</v>
      </c>
      <c r="C59" s="45">
        <f>SUM(C45:C58)</f>
        <v>37192</v>
      </c>
      <c r="D59" s="45">
        <f>SUM(D45:D57)</f>
        <v>8400</v>
      </c>
      <c r="E59" s="45"/>
      <c r="F59" s="45"/>
      <c r="G59" s="44">
        <f>SUM(G45:G58)</f>
        <v>45592</v>
      </c>
      <c r="H59" s="46" t="s">
        <v>15</v>
      </c>
      <c r="I59" s="47"/>
    </row>
    <row r="60" spans="1:10" ht="36" customHeight="1">
      <c r="A60" s="75" t="s">
        <v>125</v>
      </c>
      <c r="B60" s="60" t="s">
        <v>10</v>
      </c>
      <c r="C60" s="76">
        <v>24578</v>
      </c>
      <c r="D60" s="76">
        <f>5740+337</f>
        <v>6077</v>
      </c>
      <c r="E60" s="76"/>
      <c r="F60" s="76"/>
      <c r="G60" s="77">
        <f>+D60+C60</f>
        <v>30655</v>
      </c>
      <c r="H60" s="46" t="s">
        <v>15</v>
      </c>
      <c r="I60" s="78" t="s">
        <v>126</v>
      </c>
    </row>
    <row r="61" spans="1:10" s="15" customFormat="1" ht="9.75" customHeight="1">
      <c r="A61" s="75"/>
      <c r="B61" s="79"/>
      <c r="C61" s="80"/>
      <c r="D61" s="80"/>
      <c r="E61" s="80"/>
      <c r="F61" s="80"/>
      <c r="G61" s="81"/>
      <c r="H61" s="82"/>
    </row>
    <row r="62" spans="1:10" ht="20.100000000000001" customHeight="1">
      <c r="A62" s="98" t="s">
        <v>127</v>
      </c>
      <c r="B62" s="60" t="s">
        <v>128</v>
      </c>
      <c r="C62" s="76">
        <f>+C44+C30+C21</f>
        <v>129921</v>
      </c>
      <c r="D62" s="76">
        <f>+D44+D30+D21</f>
        <v>42123</v>
      </c>
      <c r="E62" s="76">
        <f>+E21</f>
        <v>10878</v>
      </c>
      <c r="F62" s="76">
        <f>+F21</f>
        <v>1409</v>
      </c>
      <c r="G62" s="77">
        <f>+E62+D62+C62+F62</f>
        <v>184331</v>
      </c>
      <c r="H62" s="83" t="s">
        <v>129</v>
      </c>
      <c r="I62" s="84"/>
    </row>
    <row r="63" spans="1:10" ht="20.100000000000001" customHeight="1">
      <c r="A63" s="99"/>
      <c r="B63" s="60" t="s">
        <v>130</v>
      </c>
      <c r="C63" s="76">
        <f>+C59</f>
        <v>37192</v>
      </c>
      <c r="D63" s="76">
        <f>+D59</f>
        <v>8400</v>
      </c>
      <c r="E63" s="76"/>
      <c r="F63" s="76"/>
      <c r="G63" s="77">
        <f>+E63+D63+C63</f>
        <v>45592</v>
      </c>
      <c r="H63" s="85" t="s">
        <v>131</v>
      </c>
      <c r="I63" s="86" t="s">
        <v>132</v>
      </c>
    </row>
    <row r="64" spans="1:10" ht="20.100000000000001" customHeight="1">
      <c r="A64" s="99"/>
      <c r="B64" s="60" t="s">
        <v>133</v>
      </c>
      <c r="C64" s="76">
        <f>+C60</f>
        <v>24578</v>
      </c>
      <c r="D64" s="76">
        <f>+D60</f>
        <v>6077</v>
      </c>
      <c r="E64" s="76"/>
      <c r="F64" s="76"/>
      <c r="G64" s="77">
        <f>+E64+D64+C64</f>
        <v>30655</v>
      </c>
      <c r="H64" s="85" t="s">
        <v>134</v>
      </c>
    </row>
    <row r="65" spans="1:12" ht="20.100000000000001" customHeight="1">
      <c r="A65" s="100"/>
      <c r="B65" s="60" t="s">
        <v>10</v>
      </c>
      <c r="C65" s="76">
        <f>+C64+C63+C62</f>
        <v>191691</v>
      </c>
      <c r="D65" s="76">
        <f>+D64+D63+D62</f>
        <v>56600</v>
      </c>
      <c r="E65" s="76">
        <f>+E60+E59+E44+E30+E21</f>
        <v>10878</v>
      </c>
      <c r="F65" s="76">
        <f>+F62</f>
        <v>1409</v>
      </c>
      <c r="G65" s="77">
        <f>+G64+G63+G62</f>
        <v>260578</v>
      </c>
      <c r="H65" s="46" t="s">
        <v>15</v>
      </c>
      <c r="I65" s="47"/>
    </row>
    <row r="66" spans="1:12">
      <c r="A66" s="87"/>
      <c r="B66" s="15"/>
      <c r="C66" s="88"/>
      <c r="D66" s="15"/>
      <c r="E66" s="15"/>
      <c r="F66" s="15"/>
      <c r="G66" s="89"/>
    </row>
    <row r="67" spans="1:12">
      <c r="A67" s="90" t="s">
        <v>135</v>
      </c>
      <c r="B67" s="15"/>
      <c r="C67" s="88"/>
      <c r="D67" s="88"/>
      <c r="E67" s="88"/>
      <c r="F67" s="88"/>
      <c r="G67" s="89"/>
      <c r="I67" s="91" t="s">
        <v>136</v>
      </c>
    </row>
    <row r="68" spans="1:12">
      <c r="A68" s="92" t="s">
        <v>141</v>
      </c>
      <c r="B68" s="15"/>
      <c r="C68" s="88"/>
      <c r="D68" s="15"/>
      <c r="E68" s="15"/>
      <c r="F68" s="88"/>
      <c r="G68" s="87"/>
      <c r="I68" s="91" t="s">
        <v>137</v>
      </c>
    </row>
    <row r="69" spans="1:12">
      <c r="B69" s="15"/>
      <c r="C69" s="93"/>
      <c r="D69" s="88"/>
      <c r="E69" s="15"/>
      <c r="F69" s="15"/>
      <c r="G69" s="89"/>
      <c r="I69" s="91" t="s">
        <v>138</v>
      </c>
    </row>
    <row r="70" spans="1:12">
      <c r="A70" s="94" t="s">
        <v>139</v>
      </c>
      <c r="B70" s="15"/>
      <c r="C70" s="88"/>
      <c r="D70" s="15"/>
      <c r="E70" s="88"/>
      <c r="F70" s="15"/>
      <c r="G70" s="87"/>
      <c r="I70" s="95" t="s">
        <v>140</v>
      </c>
    </row>
    <row r="71" spans="1:12" ht="409.6">
      <c r="A71" s="15"/>
      <c r="B71" s="15"/>
      <c r="C71" s="15"/>
      <c r="D71" s="88"/>
      <c r="E71" s="88"/>
      <c r="F71" s="15"/>
      <c r="G71" s="87"/>
    </row>
    <row r="72" spans="1:12" s="4" customFormat="1">
      <c r="A72" s="15"/>
      <c r="B72" s="15"/>
      <c r="C72" s="15"/>
      <c r="D72" s="93"/>
      <c r="E72" s="15"/>
      <c r="F72" s="15"/>
      <c r="G72" s="87"/>
      <c r="I72" s="15"/>
      <c r="J72" s="2"/>
      <c r="K72" s="2"/>
      <c r="L72" s="2"/>
    </row>
    <row r="73" spans="1:12" s="4" customFormat="1">
      <c r="A73" s="15"/>
      <c r="B73" s="15"/>
      <c r="C73" s="15"/>
      <c r="D73" s="93"/>
      <c r="E73" s="15"/>
      <c r="F73" s="15"/>
      <c r="G73" s="87"/>
      <c r="I73" s="15"/>
      <c r="J73" s="2"/>
      <c r="K73" s="2"/>
      <c r="L73" s="2"/>
    </row>
    <row r="74" spans="1:12" s="4" customFormat="1">
      <c r="A74" s="15"/>
      <c r="B74" s="15"/>
      <c r="C74" s="15"/>
      <c r="D74" s="93"/>
      <c r="E74" s="15"/>
      <c r="F74" s="15"/>
      <c r="G74" s="87"/>
      <c r="I74" s="15"/>
      <c r="J74" s="2"/>
      <c r="K74" s="2"/>
      <c r="L74" s="2"/>
    </row>
    <row r="75" spans="1:12" s="4" customFormat="1">
      <c r="A75" s="15"/>
      <c r="B75" s="15"/>
      <c r="C75" s="15"/>
      <c r="D75" s="15"/>
      <c r="E75" s="15"/>
      <c r="F75" s="15"/>
      <c r="G75" s="87"/>
      <c r="I75" s="15"/>
      <c r="J75" s="2"/>
      <c r="K75" s="2"/>
      <c r="L75" s="2"/>
    </row>
    <row r="76" spans="1:12" s="4" customFormat="1">
      <c r="A76" s="15"/>
      <c r="B76" s="15"/>
      <c r="C76" s="15"/>
      <c r="D76" s="15"/>
      <c r="E76" s="15"/>
      <c r="F76" s="15"/>
      <c r="G76" s="87"/>
      <c r="I76" s="15"/>
      <c r="J76" s="2"/>
      <c r="K76" s="2"/>
      <c r="L76" s="2"/>
    </row>
    <row r="77" spans="1:12" s="4" customFormat="1">
      <c r="A77" s="15"/>
      <c r="B77" s="15"/>
      <c r="C77" s="15"/>
      <c r="D77" s="15"/>
      <c r="E77" s="15"/>
      <c r="F77" s="15"/>
      <c r="G77" s="87"/>
      <c r="I77" s="15"/>
      <c r="J77" s="2"/>
      <c r="K77" s="2"/>
      <c r="L77" s="2"/>
    </row>
    <row r="78" spans="1:12" s="4" customFormat="1">
      <c r="A78" s="15"/>
      <c r="B78" s="15"/>
      <c r="C78" s="15"/>
      <c r="D78" s="15"/>
      <c r="E78" s="15"/>
      <c r="F78" s="15"/>
      <c r="G78" s="87"/>
      <c r="I78" s="15"/>
      <c r="J78" s="2"/>
      <c r="K78" s="2"/>
      <c r="L78" s="2"/>
    </row>
    <row r="79" spans="1:12" s="4" customFormat="1">
      <c r="A79" s="15"/>
      <c r="B79" s="15"/>
      <c r="C79" s="15"/>
      <c r="D79" s="15"/>
      <c r="E79" s="15"/>
      <c r="F79" s="15"/>
      <c r="G79" s="87"/>
      <c r="I79" s="15"/>
      <c r="J79" s="2"/>
      <c r="K79" s="2"/>
      <c r="L79" s="2"/>
    </row>
    <row r="80" spans="1:12" s="4" customFormat="1">
      <c r="A80" s="15"/>
      <c r="B80" s="15"/>
      <c r="C80" s="15"/>
      <c r="D80" s="15"/>
      <c r="E80" s="15"/>
      <c r="F80" s="15"/>
      <c r="G80" s="87"/>
      <c r="I80" s="15"/>
      <c r="J80" s="2"/>
      <c r="K80" s="2"/>
      <c r="L80" s="2"/>
    </row>
    <row r="81" spans="1:12" s="4" customFormat="1">
      <c r="A81" s="15"/>
      <c r="B81" s="15"/>
      <c r="C81" s="15"/>
      <c r="D81" s="15"/>
      <c r="E81" s="15"/>
      <c r="F81" s="15"/>
      <c r="G81" s="87"/>
      <c r="I81" s="15"/>
      <c r="J81" s="2"/>
      <c r="K81" s="2"/>
      <c r="L81" s="2"/>
    </row>
    <row r="82" spans="1:12" s="4" customFormat="1">
      <c r="A82" s="15"/>
      <c r="B82" s="15"/>
      <c r="C82" s="15"/>
      <c r="D82" s="15"/>
      <c r="E82" s="15"/>
      <c r="F82" s="15"/>
      <c r="G82" s="87"/>
      <c r="I82" s="15"/>
      <c r="J82" s="2"/>
      <c r="K82" s="2"/>
      <c r="L82" s="2"/>
    </row>
    <row r="83" spans="1:12" s="4" customFormat="1">
      <c r="A83" s="15"/>
      <c r="B83" s="15"/>
      <c r="C83" s="15"/>
      <c r="D83" s="15"/>
      <c r="E83" s="15"/>
      <c r="F83" s="15"/>
      <c r="G83" s="87"/>
      <c r="I83" s="15"/>
      <c r="J83" s="2"/>
      <c r="K83" s="2"/>
      <c r="L83" s="2"/>
    </row>
    <row r="84" spans="1:12" s="4" customFormat="1">
      <c r="A84" s="15"/>
      <c r="B84" s="15"/>
      <c r="C84" s="15"/>
      <c r="D84" s="15"/>
      <c r="E84" s="15"/>
      <c r="F84" s="15"/>
      <c r="G84" s="87"/>
      <c r="I84" s="15"/>
      <c r="J84" s="2"/>
      <c r="K84" s="2"/>
      <c r="L84" s="2"/>
    </row>
    <row r="85" spans="1:12" s="4" customFormat="1">
      <c r="A85" s="15"/>
      <c r="B85" s="15"/>
      <c r="C85" s="15"/>
      <c r="D85" s="15"/>
      <c r="E85" s="15"/>
      <c r="F85" s="15"/>
      <c r="G85" s="87"/>
      <c r="I85" s="15"/>
      <c r="J85" s="2"/>
      <c r="K85" s="2"/>
      <c r="L85" s="2"/>
    </row>
  </sheetData>
  <mergeCells count="2">
    <mergeCell ref="A15:A16"/>
    <mergeCell ref="A62:A65"/>
  </mergeCells>
  <pageMargins left="0.25" right="0.25" top="0.75" bottom="0.75" header="0.3" footer="0.3"/>
  <pageSetup paperSize="9" scale="65" fitToWidth="0" orientation="portrait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אונ' מפורט</vt:lpstr>
      <vt:lpstr>'אונ'' מפורט'!WPrint_Area_W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Yelena Krol</dc:creator>
  <cp:lastModifiedBy>Michal Ophir</cp:lastModifiedBy>
  <dcterms:created xsi:type="dcterms:W3CDTF">2015-08-16T12:51:26Z</dcterms:created>
  <dcterms:modified xsi:type="dcterms:W3CDTF">2015-10-25T12:58:26Z</dcterms:modified>
</cp:coreProperties>
</file>