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0875" windowHeight="5010" activeTab="0"/>
  </bookViews>
  <sheets>
    <sheet name="Table 10" sheetId="1" r:id="rId1"/>
  </sheets>
  <definedNames>
    <definedName name="_xlnm.Print_Area" localSheetId="0">'Table 10'!$A$1:$P$38</definedName>
  </definedNames>
  <calcPr calcMode="manual" fullCalcOnLoad="1"/>
</workbook>
</file>

<file path=xl/sharedStrings.xml><?xml version="1.0" encoding="utf-8"?>
<sst xmlns="http://schemas.openxmlformats.org/spreadsheetml/2006/main" count="150" uniqueCount="74">
  <si>
    <t>סה"כ</t>
  </si>
  <si>
    <t>משפטים</t>
  </si>
  <si>
    <t>חקלאות</t>
  </si>
  <si>
    <t>הנדסה ואדריכלות</t>
  </si>
  <si>
    <t>אוניברסיטאות</t>
  </si>
  <si>
    <t>מדעי הרוח - סה"כ</t>
  </si>
  <si>
    <t>מדעי הרוח הכלליים</t>
  </si>
  <si>
    <t>שפות, ספרויות ולימודים רגיונליים</t>
  </si>
  <si>
    <t>חינוך והכשרה להוראה</t>
  </si>
  <si>
    <t>אמנות, אומנויות ואמנות שימושית</t>
  </si>
  <si>
    <t>מדעי החברה - סה"כ</t>
  </si>
  <si>
    <t>מדעי החברה</t>
  </si>
  <si>
    <t>עסקים ומדעי הניהול</t>
  </si>
  <si>
    <t>רפואה</t>
  </si>
  <si>
    <t>מקצועות עזר רפואיים</t>
  </si>
  <si>
    <t>מדעי הטבע ומתמטיקה - סה"כ</t>
  </si>
  <si>
    <t>מתמטיקה, סטטיסטיקה ומדעי המחשב</t>
  </si>
  <si>
    <t>המדעים הפיזיקליים</t>
  </si>
  <si>
    <t>המדעים הביולוגיים</t>
  </si>
  <si>
    <t>תוכניות לימודים מיוחדות ושונות</t>
  </si>
  <si>
    <t>רפואה ומקצועות עזר רפואיים - סה"כ</t>
  </si>
  <si>
    <t>מכללות אקדמיות</t>
  </si>
  <si>
    <t>-</t>
  </si>
  <si>
    <t>מקור: למ"ס</t>
  </si>
  <si>
    <t>Grand total</t>
  </si>
  <si>
    <t>Humanities - total</t>
  </si>
  <si>
    <t xml:space="preserve">General humanities </t>
  </si>
  <si>
    <t>Languages, literatures and regional studies</t>
  </si>
  <si>
    <t>Education and teacher training</t>
  </si>
  <si>
    <t>Arts, crafts and applied arts</t>
  </si>
  <si>
    <t>Special programs and miscellaneous</t>
  </si>
  <si>
    <t>Social sciences - total</t>
  </si>
  <si>
    <t>Social sciences</t>
  </si>
  <si>
    <t>Business and management</t>
  </si>
  <si>
    <t>Law</t>
  </si>
  <si>
    <t>Medicine - total</t>
  </si>
  <si>
    <t>Medicine</t>
  </si>
  <si>
    <t>Para-medical studies</t>
  </si>
  <si>
    <t>Mathematics &amp; natural sciences - total</t>
  </si>
  <si>
    <t>Mathematics, statistics and computer sciences</t>
  </si>
  <si>
    <t>Physical sciences</t>
  </si>
  <si>
    <t>Biological sciences</t>
  </si>
  <si>
    <t>Agriculture</t>
  </si>
  <si>
    <t>Engineering and architecture</t>
  </si>
  <si>
    <t>Source: C.B.S</t>
  </si>
  <si>
    <t>Total</t>
  </si>
  <si>
    <t>Universities</t>
  </si>
  <si>
    <t>Academic Colleges</t>
  </si>
  <si>
    <t>Students in Institutions of Higher Education</t>
  </si>
  <si>
    <t>by Level of Degree, Type of Institution and Field of Study</t>
  </si>
  <si>
    <t>סטודנטים במוסדות להשכלה גבוהה</t>
  </si>
  <si>
    <t>לפי תואר, סוג מוסד ותחום לימודים</t>
  </si>
  <si>
    <r>
      <t>תואר ראשון</t>
    </r>
    <r>
      <rPr>
        <b/>
        <sz val="11"/>
        <rFont val="Arial"/>
        <family val="2"/>
      </rPr>
      <t xml:space="preserve"> - </t>
    </r>
    <r>
      <rPr>
        <b/>
        <sz val="11"/>
        <rFont val="Times New Roman"/>
        <family val="1"/>
      </rPr>
      <t>Bachelor's degree</t>
    </r>
  </si>
  <si>
    <r>
      <t xml:space="preserve">תואר שני </t>
    </r>
    <r>
      <rPr>
        <b/>
        <sz val="10"/>
        <rFont val="Arial"/>
        <family val="2"/>
      </rPr>
      <t xml:space="preserve">- </t>
    </r>
    <r>
      <rPr>
        <b/>
        <sz val="11"/>
        <rFont val="Times New Roman"/>
        <family val="1"/>
      </rPr>
      <t>Master's degree</t>
    </r>
  </si>
  <si>
    <t>תעודה - Diploma</t>
  </si>
  <si>
    <t>סה"כ - Total</t>
  </si>
  <si>
    <t>לוח 10:</t>
  </si>
  <si>
    <t>Table 10:</t>
  </si>
  <si>
    <t>הערות:</t>
  </si>
  <si>
    <t>הסטודנטים של המוסד האוניברסיטאי האחראי אקדמית למכללה.</t>
  </si>
  <si>
    <t>Notes:</t>
  </si>
  <si>
    <t>appearing in the Students File of the universities.</t>
  </si>
  <si>
    <r>
      <t>תואר שלישי</t>
    </r>
    <r>
      <rPr>
        <b/>
        <sz val="11"/>
        <rFont val="Arial"/>
        <family val="2"/>
      </rPr>
      <t xml:space="preserve"> - </t>
    </r>
    <r>
      <rPr>
        <b/>
        <sz val="11"/>
        <rFont val="Times New Roman"/>
        <family val="1"/>
      </rPr>
      <t>Doctorate</t>
    </r>
  </si>
  <si>
    <t>מכללות אקדמיות לחינוך</t>
  </si>
  <si>
    <t xml:space="preserve">נתוני האוניברסיטאות כוללים סטודנטים שלמדו במכללות באחריות אוניברסיטאית ומופיעים בקובצי </t>
  </si>
  <si>
    <t>Academic Colleges of Education</t>
  </si>
  <si>
    <t>Universities data includes students in academic tracks under university auspices</t>
  </si>
  <si>
    <t>מתשע"ו נתוני אריאל כלולים בתוך נתוני האוניברסיטאות.</t>
  </si>
  <si>
    <t>Since 2015/16 data on Ariel University is included with the data on universities.</t>
  </si>
  <si>
    <r>
      <t xml:space="preserve">תשע"ח - </t>
    </r>
    <r>
      <rPr>
        <b/>
        <sz val="12"/>
        <rFont val="Times New Roman"/>
        <family val="1"/>
      </rPr>
      <t>2017/18</t>
    </r>
  </si>
  <si>
    <t>הנתונים אינם כוללים 222 סטודנטים שלמדו תואר שלישי באריאל.</t>
  </si>
  <si>
    <t>הנתונים אינם כוללים 41,049 סטודטים לתואר ראשון ו-2,301 סטודנטים לתואר שני שלמדו באוניברסיטה הפתוחה.</t>
  </si>
  <si>
    <t>Data does not include students in Open University (41,049 for Bachelor's degree and 2,301 for Master's degree).</t>
  </si>
  <si>
    <t>Data doesn't include 222 Doctoral students in Ariel University.</t>
  </si>
</sst>
</file>

<file path=xl/styles.xml><?xml version="1.0" encoding="utf-8"?>
<styleSheet xmlns="http://schemas.openxmlformats.org/spreadsheetml/2006/main">
  <numFmts count="2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_)"/>
    <numFmt numFmtId="178" formatCode="_ * #,##0.0_ ;_ * \-#,##0.0_ ;_ * &quot;-&quot;??_ ;_ @_ "/>
    <numFmt numFmtId="179" formatCode="_ * #,##0_ ;_ * \-#,##0_ ;_ * &quot;-&quot;??_ ;_ @_ "/>
    <numFmt numFmtId="180" formatCode="#,##0.0"/>
    <numFmt numFmtId="181" formatCode="0.0%"/>
    <numFmt numFmtId="182" formatCode="_(* #,##0_);_(* \(#,##0\);_(* &quot;-&quot;??_);_(@_)"/>
  </numFmts>
  <fonts count="62">
    <font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David"/>
      <family val="2"/>
    </font>
    <font>
      <sz val="10"/>
      <name val="David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David"/>
      <family val="2"/>
    </font>
    <font>
      <sz val="11"/>
      <name val="David"/>
      <family val="2"/>
    </font>
    <font>
      <b/>
      <sz val="12"/>
      <name val="David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Courier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Davi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rgb="FFFF0000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rgb="FFFF0000"/>
      <name val="Davi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0" borderId="0" applyFont="0">
      <alignment/>
      <protection/>
    </xf>
    <xf numFmtId="9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41" fontId="0" fillId="0" borderId="0" applyFont="0" applyFill="0" applyBorder="0" applyAlignment="0" applyProtection="0"/>
    <xf numFmtId="0" fontId="54" fillId="30" borderId="2" applyNumberFormat="0" applyAlignment="0" applyProtection="0"/>
    <xf numFmtId="0" fontId="55" fillId="31" borderId="0" applyNumberFormat="0" applyBorder="0" applyAlignment="0" applyProtection="0"/>
    <xf numFmtId="0" fontId="56" fillId="32" borderId="8" applyNumberFormat="0" applyAlignment="0" applyProtection="0"/>
    <xf numFmtId="0" fontId="57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1" fillId="0" borderId="10" xfId="0" applyFont="1" applyBorder="1" applyAlignment="1">
      <alignment horizontal="right" wrapText="1"/>
    </xf>
    <xf numFmtId="0" fontId="11" fillId="0" borderId="11" xfId="0" applyFont="1" applyBorder="1" applyAlignment="1">
      <alignment horizontal="right" wrapText="1"/>
    </xf>
    <xf numFmtId="0" fontId="12" fillId="0" borderId="12" xfId="0" applyFont="1" applyBorder="1" applyAlignment="1">
      <alignment horizontal="right" wrapText="1"/>
    </xf>
    <xf numFmtId="0" fontId="12" fillId="0" borderId="0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 wrapText="1"/>
    </xf>
    <xf numFmtId="0" fontId="12" fillId="0" borderId="12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1" fillId="0" borderId="14" xfId="0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/>
    </xf>
    <xf numFmtId="0" fontId="19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1" fillId="0" borderId="15" xfId="0" applyFont="1" applyBorder="1" applyAlignment="1">
      <alignment/>
    </xf>
    <xf numFmtId="3" fontId="0" fillId="0" borderId="0" xfId="0" applyNumberFormat="1" applyAlignment="1">
      <alignment horizontal="right"/>
    </xf>
    <xf numFmtId="3" fontId="5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12" fillId="0" borderId="12" xfId="0" applyFont="1" applyFill="1" applyBorder="1" applyAlignment="1">
      <alignment horizontal="right" wrapText="1"/>
    </xf>
    <xf numFmtId="3" fontId="11" fillId="0" borderId="12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3" fontId="11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12" fillId="0" borderId="16" xfId="0" applyFont="1" applyFill="1" applyBorder="1" applyAlignment="1">
      <alignment horizontal="right"/>
    </xf>
    <xf numFmtId="3" fontId="11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right"/>
    </xf>
    <xf numFmtId="179" fontId="11" fillId="0" borderId="13" xfId="33" applyNumberFormat="1" applyFont="1" applyFill="1" applyBorder="1" applyAlignment="1">
      <alignment/>
    </xf>
    <xf numFmtId="179" fontId="12" fillId="0" borderId="13" xfId="33" applyNumberFormat="1" applyFont="1" applyFill="1" applyBorder="1" applyAlignment="1">
      <alignment horizontal="right"/>
    </xf>
    <xf numFmtId="179" fontId="12" fillId="0" borderId="13" xfId="33" applyNumberFormat="1" applyFont="1" applyFill="1" applyBorder="1" applyAlignment="1">
      <alignment/>
    </xf>
    <xf numFmtId="179" fontId="11" fillId="0" borderId="13" xfId="33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/>
    </xf>
    <xf numFmtId="3" fontId="11" fillId="0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 horizontal="right"/>
    </xf>
    <xf numFmtId="3" fontId="11" fillId="0" borderId="14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right"/>
    </xf>
    <xf numFmtId="3" fontId="0" fillId="0" borderId="0" xfId="0" applyNumberFormat="1" applyAlignment="1">
      <alignment/>
    </xf>
    <xf numFmtId="0" fontId="58" fillId="0" borderId="0" xfId="35" applyFont="1" applyFill="1">
      <alignment/>
      <protection/>
    </xf>
    <xf numFmtId="0" fontId="15" fillId="0" borderId="17" xfId="0" applyFont="1" applyBorder="1" applyAlignment="1">
      <alignment vertical="center"/>
    </xf>
    <xf numFmtId="0" fontId="13" fillId="0" borderId="18" xfId="0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81" fontId="0" fillId="0" borderId="0" xfId="36" applyNumberFormat="1" applyFont="1" applyAlignment="1">
      <alignment/>
    </xf>
    <xf numFmtId="181" fontId="5" fillId="0" borderId="0" xfId="0" applyNumberFormat="1" applyFont="1" applyBorder="1" applyAlignment="1">
      <alignment/>
    </xf>
    <xf numFmtId="0" fontId="14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0" fontId="14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0" borderId="11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2" fillId="0" borderId="20" xfId="0" applyFont="1" applyFill="1" applyBorder="1" applyAlignment="1">
      <alignment horizontal="right" vertical="center"/>
    </xf>
    <xf numFmtId="0" fontId="12" fillId="0" borderId="20" xfId="0" applyFont="1" applyBorder="1" applyAlignment="1">
      <alignment horizontal="right" vertical="center" wrapText="1"/>
    </xf>
    <xf numFmtId="0" fontId="12" fillId="0" borderId="21" xfId="0" applyFont="1" applyFill="1" applyBorder="1" applyAlignment="1">
      <alignment horizontal="right" vertical="center" wrapText="1"/>
    </xf>
    <xf numFmtId="0" fontId="12" fillId="0" borderId="18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2" fillId="0" borderId="22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79" fontId="12" fillId="0" borderId="10" xfId="33" applyNumberFormat="1" applyFont="1" applyFill="1" applyBorder="1" applyAlignment="1">
      <alignment horizontal="right"/>
    </xf>
    <xf numFmtId="43" fontId="12" fillId="0" borderId="10" xfId="33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right"/>
    </xf>
    <xf numFmtId="41" fontId="12" fillId="0" borderId="10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43" fontId="11" fillId="0" borderId="12" xfId="33" applyFont="1" applyFill="1" applyBorder="1" applyAlignment="1">
      <alignment horizontal="right"/>
    </xf>
    <xf numFmtId="182" fontId="0" fillId="0" borderId="0" xfId="0" applyNumberFormat="1" applyBorder="1" applyAlignment="1">
      <alignment/>
    </xf>
    <xf numFmtId="3" fontId="0" fillId="0" borderId="0" xfId="0" applyNumberFormat="1" applyFill="1" applyAlignment="1">
      <alignment/>
    </xf>
    <xf numFmtId="0" fontId="59" fillId="0" borderId="0" xfId="0" applyFont="1" applyAlignment="1">
      <alignment/>
    </xf>
    <xf numFmtId="0" fontId="60" fillId="33" borderId="0" xfId="0" applyFont="1" applyFill="1" applyAlignment="1">
      <alignment/>
    </xf>
    <xf numFmtId="0" fontId="60" fillId="0" borderId="0" xfId="0" applyFont="1" applyAlignment="1">
      <alignment/>
    </xf>
    <xf numFmtId="0" fontId="59" fillId="0" borderId="0" xfId="0" applyNumberFormat="1" applyFont="1" applyAlignment="1">
      <alignment/>
    </xf>
    <xf numFmtId="0" fontId="60" fillId="0" borderId="0" xfId="0" applyFont="1" applyAlignment="1">
      <alignment horizontal="left" indent="1"/>
    </xf>
    <xf numFmtId="179" fontId="4" fillId="0" borderId="0" xfId="33" applyNumberFormat="1" applyFont="1" applyFill="1" applyBorder="1" applyAlignment="1">
      <alignment horizontal="right"/>
    </xf>
    <xf numFmtId="179" fontId="4" fillId="0" borderId="0" xfId="33" applyNumberFormat="1" applyFont="1" applyFill="1" applyBorder="1" applyAlignment="1">
      <alignment/>
    </xf>
    <xf numFmtId="182" fontId="4" fillId="0" borderId="0" xfId="0" applyNumberFormat="1" applyFont="1" applyBorder="1" applyAlignment="1">
      <alignment/>
    </xf>
    <xf numFmtId="182" fontId="59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58" fillId="0" borderId="0" xfId="35" applyFont="1" applyFill="1">
      <alignment/>
      <protection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0" fillId="0" borderId="15" xfId="0" applyFont="1" applyFill="1" applyBorder="1" applyAlignment="1">
      <alignment/>
    </xf>
    <xf numFmtId="0" fontId="19" fillId="0" borderId="15" xfId="0" applyFont="1" applyBorder="1" applyAlignment="1">
      <alignment/>
    </xf>
    <xf numFmtId="0" fontId="0" fillId="0" borderId="0" xfId="0" applyFont="1" applyAlignment="1">
      <alignment/>
    </xf>
    <xf numFmtId="0" fontId="61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4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182" fontId="0" fillId="0" borderId="0" xfId="0" applyNumberFormat="1" applyFont="1" applyBorder="1" applyAlignment="1">
      <alignment/>
    </xf>
    <xf numFmtId="0" fontId="61" fillId="0" borderId="0" xfId="35" applyFont="1" applyFill="1" applyAlignment="1">
      <alignment horizontal="right"/>
      <protection/>
    </xf>
    <xf numFmtId="0" fontId="58" fillId="0" borderId="0" xfId="35" applyFont="1" applyAlignment="1">
      <alignment horizontal="left"/>
      <protection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Tables301-307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rightToLeft="1" tabSelected="1" view="pageBreakPreview" zoomScale="80" zoomScaleNormal="90" zoomScaleSheetLayoutView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28" sqref="M28"/>
    </sheetView>
  </sheetViews>
  <sheetFormatPr defaultColWidth="9.140625" defaultRowHeight="12.75"/>
  <cols>
    <col min="1" max="1" width="32.421875" style="0" customWidth="1"/>
    <col min="2" max="3" width="13.28125" style="0" customWidth="1"/>
    <col min="4" max="5" width="13.28125" style="5" customWidth="1"/>
    <col min="6" max="6" width="13.28125" style="3" customWidth="1"/>
    <col min="7" max="7" width="13.28125" style="52" customWidth="1"/>
    <col min="8" max="8" width="13.28125" style="0" customWidth="1"/>
    <col min="9" max="9" width="13.28125" style="43" customWidth="1"/>
    <col min="10" max="12" width="13.28125" style="0" customWidth="1"/>
    <col min="13" max="13" width="13.28125" style="43" customWidth="1"/>
    <col min="14" max="15" width="13.28125" style="52" customWidth="1"/>
    <col min="16" max="16" width="27.28125" style="0" customWidth="1"/>
    <col min="18" max="18" width="29.57421875" style="0" bestFit="1" customWidth="1"/>
    <col min="19" max="19" width="21.28125" style="0" bestFit="1" customWidth="1"/>
    <col min="20" max="20" width="19.57421875" style="0" bestFit="1" customWidth="1"/>
    <col min="21" max="21" width="21.28125" style="0" bestFit="1" customWidth="1"/>
    <col min="22" max="22" width="19.140625" style="0" bestFit="1" customWidth="1"/>
  </cols>
  <sheetData>
    <row r="1" spans="1:16" ht="15.75">
      <c r="A1" s="30" t="s">
        <v>56</v>
      </c>
      <c r="P1" s="32" t="s">
        <v>57</v>
      </c>
    </row>
    <row r="2" spans="1:16" ht="15.75">
      <c r="A2" s="30" t="s">
        <v>50</v>
      </c>
      <c r="F2" s="42"/>
      <c r="P2" s="31" t="s">
        <v>48</v>
      </c>
    </row>
    <row r="3" spans="1:16" ht="15.75">
      <c r="A3" s="30" t="s">
        <v>51</v>
      </c>
      <c r="P3" s="31" t="s">
        <v>49</v>
      </c>
    </row>
    <row r="4" spans="2:5" ht="12.75">
      <c r="B4" s="41"/>
      <c r="C4" s="41"/>
      <c r="D4" s="41"/>
      <c r="E4" s="41"/>
    </row>
    <row r="5" spans="1:16" ht="28.5" customHeight="1">
      <c r="A5" s="133" t="s">
        <v>69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6" s="78" customFormat="1" ht="30" customHeight="1">
      <c r="A6" s="75"/>
      <c r="B6" s="130" t="s">
        <v>55</v>
      </c>
      <c r="C6" s="131"/>
      <c r="D6" s="131"/>
      <c r="E6" s="132"/>
      <c r="F6" s="127" t="s">
        <v>52</v>
      </c>
      <c r="G6" s="128"/>
      <c r="H6" s="128"/>
      <c r="I6" s="129"/>
      <c r="J6" s="127" t="s">
        <v>53</v>
      </c>
      <c r="K6" s="128"/>
      <c r="L6" s="128"/>
      <c r="M6" s="129"/>
      <c r="N6" s="76" t="s">
        <v>62</v>
      </c>
      <c r="O6" s="76" t="s">
        <v>54</v>
      </c>
      <c r="P6" s="77"/>
    </row>
    <row r="7" spans="2:22" s="81" customFormat="1" ht="44.25" customHeight="1">
      <c r="B7" s="82" t="s">
        <v>0</v>
      </c>
      <c r="C7" s="83" t="s">
        <v>4</v>
      </c>
      <c r="D7" s="84" t="s">
        <v>21</v>
      </c>
      <c r="E7" s="85" t="s">
        <v>63</v>
      </c>
      <c r="F7" s="82" t="s">
        <v>0</v>
      </c>
      <c r="G7" s="86" t="s">
        <v>4</v>
      </c>
      <c r="H7" s="87" t="s">
        <v>21</v>
      </c>
      <c r="I7" s="88" t="s">
        <v>63</v>
      </c>
      <c r="J7" s="89" t="s">
        <v>0</v>
      </c>
      <c r="K7" s="90" t="s">
        <v>4</v>
      </c>
      <c r="L7" s="87" t="s">
        <v>21</v>
      </c>
      <c r="M7" s="88" t="s">
        <v>63</v>
      </c>
      <c r="N7" s="91" t="s">
        <v>4</v>
      </c>
      <c r="O7" s="92" t="s">
        <v>4</v>
      </c>
      <c r="R7" s="114"/>
      <c r="S7" s="115"/>
      <c r="T7" s="115"/>
      <c r="U7" s="115"/>
      <c r="V7" s="115"/>
    </row>
    <row r="8" spans="1:22" s="105" customFormat="1" ht="49.5" customHeight="1">
      <c r="A8" s="93"/>
      <c r="B8" s="94" t="s">
        <v>45</v>
      </c>
      <c r="C8" s="95" t="s">
        <v>46</v>
      </c>
      <c r="D8" s="96" t="s">
        <v>47</v>
      </c>
      <c r="E8" s="97" t="s">
        <v>65</v>
      </c>
      <c r="F8" s="94" t="s">
        <v>45</v>
      </c>
      <c r="G8" s="98" t="s">
        <v>46</v>
      </c>
      <c r="H8" s="99" t="s">
        <v>47</v>
      </c>
      <c r="I8" s="100" t="s">
        <v>65</v>
      </c>
      <c r="J8" s="101" t="s">
        <v>45</v>
      </c>
      <c r="K8" s="102" t="s">
        <v>46</v>
      </c>
      <c r="L8" s="99" t="s">
        <v>47</v>
      </c>
      <c r="M8" s="100" t="s">
        <v>65</v>
      </c>
      <c r="N8" s="103" t="s">
        <v>46</v>
      </c>
      <c r="O8" s="104" t="s">
        <v>46</v>
      </c>
      <c r="P8" s="93"/>
      <c r="R8" s="116"/>
      <c r="S8" s="117"/>
      <c r="T8" s="117"/>
      <c r="U8" s="117"/>
      <c r="V8" s="117"/>
    </row>
    <row r="9" spans="1:22" s="28" customFormat="1" ht="9.75" customHeight="1">
      <c r="A9" s="23"/>
      <c r="B9" s="24"/>
      <c r="C9" s="25"/>
      <c r="D9" s="20"/>
      <c r="E9" s="21"/>
      <c r="F9" s="24"/>
      <c r="G9" s="53"/>
      <c r="H9" s="26"/>
      <c r="I9" s="44"/>
      <c r="J9" s="29"/>
      <c r="K9" s="27"/>
      <c r="L9" s="22"/>
      <c r="M9" s="44"/>
      <c r="N9" s="57"/>
      <c r="O9" s="60"/>
      <c r="R9" s="118"/>
      <c r="S9" s="117"/>
      <c r="T9" s="117"/>
      <c r="U9" s="117"/>
      <c r="V9" s="117"/>
    </row>
    <row r="10" spans="1:22" ht="16.5" customHeight="1">
      <c r="A10" s="15" t="s">
        <v>0</v>
      </c>
      <c r="B10" s="69">
        <f>+C10+D10+E10</f>
        <v>262591</v>
      </c>
      <c r="C10" s="50">
        <f>+G10+K10+N10+O10</f>
        <v>125405</v>
      </c>
      <c r="D10" s="68">
        <f>+H10+L10</f>
        <v>104583</v>
      </c>
      <c r="E10" s="70">
        <f>+I10+M10</f>
        <v>32603</v>
      </c>
      <c r="F10" s="69">
        <f>+G10+H10+I10</f>
        <v>189846</v>
      </c>
      <c r="G10" s="66">
        <f>+G11+G17+G20+G21+G24+G28+G29</f>
        <v>74748</v>
      </c>
      <c r="H10" s="50">
        <f>+H11+H17+H20+H21+H24+H28+H29</f>
        <v>90120</v>
      </c>
      <c r="I10" s="45">
        <f>+I11</f>
        <v>24978</v>
      </c>
      <c r="J10" s="71">
        <f>+K10+L10+M10</f>
        <v>60356</v>
      </c>
      <c r="K10" s="66">
        <f>+K11+K17+K20+K21+K24+K28+K29</f>
        <v>38268</v>
      </c>
      <c r="L10" s="66">
        <f>+L11+L17+L20+L24+L29+L21</f>
        <v>14463</v>
      </c>
      <c r="M10" s="45">
        <f>+M11</f>
        <v>7625</v>
      </c>
      <c r="N10" s="58">
        <f>+N11+N17+N20+N21+N24+N28+N29</f>
        <v>11349</v>
      </c>
      <c r="O10" s="61">
        <f>+O11+O17+O24+O29</f>
        <v>1040</v>
      </c>
      <c r="P10" s="8" t="s">
        <v>24</v>
      </c>
      <c r="R10" s="118"/>
      <c r="S10" s="117"/>
      <c r="T10" s="117"/>
      <c r="U10" s="117"/>
      <c r="V10" s="117"/>
    </row>
    <row r="11" spans="1:22" ht="16.5" customHeight="1">
      <c r="A11" s="16" t="s">
        <v>5</v>
      </c>
      <c r="B11" s="69">
        <f>+C11+D11+E11</f>
        <v>72012</v>
      </c>
      <c r="C11" s="50">
        <f>+G11+K11+N11+O11</f>
        <v>23425</v>
      </c>
      <c r="D11" s="68">
        <f aca="true" t="shared" si="0" ref="D11:D29">+H11+L11</f>
        <v>15984</v>
      </c>
      <c r="E11" s="70">
        <f>+I11+M11</f>
        <v>32603</v>
      </c>
      <c r="F11" s="69">
        <f>+G11+H11+I11</f>
        <v>49222</v>
      </c>
      <c r="G11" s="66">
        <f>SUM(G12:G16)</f>
        <v>11379</v>
      </c>
      <c r="H11" s="50">
        <f>SUM(H12:H16)</f>
        <v>12865</v>
      </c>
      <c r="I11" s="45">
        <f>SUM(I12:I16)</f>
        <v>24978</v>
      </c>
      <c r="J11" s="71">
        <f>+K11+L11+M11</f>
        <v>18907</v>
      </c>
      <c r="K11" s="66">
        <f>SUM(K12:K16)</f>
        <v>8163</v>
      </c>
      <c r="L11" s="66">
        <f>SUM(L12:L16)</f>
        <v>3119</v>
      </c>
      <c r="M11" s="45">
        <f>SUM(M12:M16)</f>
        <v>7625</v>
      </c>
      <c r="N11" s="58">
        <f>SUM(N12:N16)</f>
        <v>2846</v>
      </c>
      <c r="O11" s="61">
        <f>SUM(O12:O16)</f>
        <v>1037</v>
      </c>
      <c r="P11" s="8" t="s">
        <v>25</v>
      </c>
      <c r="Q11" s="79"/>
      <c r="R11" s="118"/>
      <c r="S11" s="122"/>
      <c r="T11" s="117"/>
      <c r="U11" s="117"/>
      <c r="V11" s="117"/>
    </row>
    <row r="12" spans="1:22" ht="16.5" customHeight="1">
      <c r="A12" s="17" t="s">
        <v>6</v>
      </c>
      <c r="B12" s="69">
        <f>+C12</f>
        <v>9013</v>
      </c>
      <c r="C12" s="50">
        <f>+G12+K12+N12</f>
        <v>9013</v>
      </c>
      <c r="D12" s="68" t="s">
        <v>22</v>
      </c>
      <c r="E12" s="72" t="s">
        <v>22</v>
      </c>
      <c r="F12" s="69">
        <f>+G12</f>
        <v>5249</v>
      </c>
      <c r="G12" s="67">
        <v>5249</v>
      </c>
      <c r="H12" s="106">
        <v>1241</v>
      </c>
      <c r="I12" s="46" t="s">
        <v>22</v>
      </c>
      <c r="J12" s="65">
        <f>+K12+L12</f>
        <v>3453</v>
      </c>
      <c r="K12" s="67">
        <v>2588</v>
      </c>
      <c r="L12" s="106">
        <v>865</v>
      </c>
      <c r="M12" s="46" t="s">
        <v>22</v>
      </c>
      <c r="N12" s="59">
        <v>1176</v>
      </c>
      <c r="O12" s="62">
        <v>0</v>
      </c>
      <c r="P12" s="9" t="s">
        <v>26</v>
      </c>
      <c r="Q12" s="79"/>
      <c r="R12" s="119"/>
      <c r="S12" s="121"/>
      <c r="T12" s="117"/>
      <c r="U12" s="117"/>
      <c r="V12" s="117"/>
    </row>
    <row r="13" spans="1:22" ht="16.5" customHeight="1">
      <c r="A13" s="17" t="s">
        <v>7</v>
      </c>
      <c r="B13" s="69">
        <f>+C13</f>
        <v>5011</v>
      </c>
      <c r="C13" s="50">
        <f aca="true" t="shared" si="1" ref="C13:C29">+G13+K13+N13+O13</f>
        <v>5011</v>
      </c>
      <c r="D13" s="68" t="s">
        <v>22</v>
      </c>
      <c r="E13" s="72" t="s">
        <v>22</v>
      </c>
      <c r="F13" s="69">
        <f>+G13</f>
        <v>2731</v>
      </c>
      <c r="G13" s="67">
        <v>2731</v>
      </c>
      <c r="H13" s="107">
        <v>0</v>
      </c>
      <c r="I13" s="46" t="s">
        <v>22</v>
      </c>
      <c r="J13" s="65">
        <f>+K13</f>
        <v>1498</v>
      </c>
      <c r="K13" s="67">
        <v>1498</v>
      </c>
      <c r="L13" s="107">
        <v>0</v>
      </c>
      <c r="M13" s="46" t="s">
        <v>22</v>
      </c>
      <c r="N13" s="59">
        <v>755</v>
      </c>
      <c r="O13" s="63">
        <v>27</v>
      </c>
      <c r="P13" s="12" t="s">
        <v>27</v>
      </c>
      <c r="R13" s="119"/>
      <c r="S13" s="121"/>
      <c r="T13" s="117"/>
      <c r="U13" s="117"/>
      <c r="V13" s="117"/>
    </row>
    <row r="14" spans="1:22" ht="16.5" customHeight="1">
      <c r="A14" s="17" t="s">
        <v>8</v>
      </c>
      <c r="B14" s="69">
        <f>+C14+D14+E14</f>
        <v>46435</v>
      </c>
      <c r="C14" s="50">
        <f t="shared" si="1"/>
        <v>6440</v>
      </c>
      <c r="D14" s="68">
        <f>+H14+L14</f>
        <v>7392</v>
      </c>
      <c r="E14" s="70">
        <f>+I14+M14</f>
        <v>32603</v>
      </c>
      <c r="F14" s="69">
        <f>+G14+H14+I14</f>
        <v>32244</v>
      </c>
      <c r="G14" s="67">
        <v>1569</v>
      </c>
      <c r="H14" s="51">
        <v>5697</v>
      </c>
      <c r="I14" s="46">
        <v>24978</v>
      </c>
      <c r="J14" s="65">
        <f>+K14+M14+L14</f>
        <v>12569</v>
      </c>
      <c r="K14" s="67">
        <v>3249</v>
      </c>
      <c r="L14" s="108">
        <v>1695</v>
      </c>
      <c r="M14" s="46">
        <v>7625</v>
      </c>
      <c r="N14" s="59">
        <v>660</v>
      </c>
      <c r="O14" s="63">
        <v>962</v>
      </c>
      <c r="P14" s="9" t="s">
        <v>28</v>
      </c>
      <c r="Q14" s="79"/>
      <c r="R14" s="119"/>
      <c r="S14" s="121"/>
      <c r="T14" s="117"/>
      <c r="U14" s="117"/>
      <c r="V14" s="117"/>
    </row>
    <row r="15" spans="1:22" ht="16.5" customHeight="1">
      <c r="A15" s="17" t="s">
        <v>9</v>
      </c>
      <c r="B15" s="69">
        <f>+C15+D15</f>
        <v>9123</v>
      </c>
      <c r="C15" s="50">
        <f t="shared" si="1"/>
        <v>2637</v>
      </c>
      <c r="D15" s="68">
        <f t="shared" si="0"/>
        <v>6486</v>
      </c>
      <c r="E15" s="72" t="s">
        <v>22</v>
      </c>
      <c r="F15" s="69">
        <f>+G15+H15</f>
        <v>7670</v>
      </c>
      <c r="G15" s="67">
        <v>1743</v>
      </c>
      <c r="H15" s="51">
        <v>5927</v>
      </c>
      <c r="I15" s="46" t="s">
        <v>22</v>
      </c>
      <c r="J15" s="65">
        <f>+K15+L15</f>
        <v>1223</v>
      </c>
      <c r="K15" s="67">
        <v>664</v>
      </c>
      <c r="L15" s="51">
        <v>559</v>
      </c>
      <c r="M15" s="46" t="s">
        <v>22</v>
      </c>
      <c r="N15" s="59">
        <v>215</v>
      </c>
      <c r="O15" s="63">
        <v>15</v>
      </c>
      <c r="P15" s="9" t="s">
        <v>29</v>
      </c>
      <c r="R15" s="119"/>
      <c r="S15" s="121"/>
      <c r="T15" s="117"/>
      <c r="U15" s="117"/>
      <c r="V15" s="117"/>
    </row>
    <row r="16" spans="1:22" ht="16.5" customHeight="1">
      <c r="A16" s="17" t="s">
        <v>19</v>
      </c>
      <c r="B16" s="69">
        <f>+C16</f>
        <v>324</v>
      </c>
      <c r="C16" s="50">
        <f t="shared" si="1"/>
        <v>324</v>
      </c>
      <c r="D16" s="68" t="s">
        <v>22</v>
      </c>
      <c r="E16" s="72" t="s">
        <v>22</v>
      </c>
      <c r="F16" s="69">
        <f>+G16</f>
        <v>87</v>
      </c>
      <c r="G16" s="67">
        <v>87</v>
      </c>
      <c r="H16" s="108" t="s">
        <v>22</v>
      </c>
      <c r="I16" s="46" t="s">
        <v>22</v>
      </c>
      <c r="J16" s="65">
        <f>+K16</f>
        <v>164</v>
      </c>
      <c r="K16" s="67">
        <v>164</v>
      </c>
      <c r="L16" s="107">
        <v>0</v>
      </c>
      <c r="M16" s="46" t="s">
        <v>22</v>
      </c>
      <c r="N16" s="59">
        <v>40</v>
      </c>
      <c r="O16" s="63">
        <v>33</v>
      </c>
      <c r="P16" s="9" t="s">
        <v>30</v>
      </c>
      <c r="R16" s="119"/>
      <c r="S16" s="121"/>
      <c r="T16" s="117"/>
      <c r="U16" s="117"/>
      <c r="V16" s="117"/>
    </row>
    <row r="17" spans="1:22" ht="16.5" customHeight="1">
      <c r="A17" s="18" t="s">
        <v>10</v>
      </c>
      <c r="B17" s="69">
        <f aca="true" t="shared" si="2" ref="B17:B29">+C17+D17</f>
        <v>77073</v>
      </c>
      <c r="C17" s="50">
        <f t="shared" si="1"/>
        <v>32971</v>
      </c>
      <c r="D17" s="68">
        <f t="shared" si="0"/>
        <v>44102</v>
      </c>
      <c r="E17" s="72" t="s">
        <v>22</v>
      </c>
      <c r="F17" s="69">
        <f>+G17+H17</f>
        <v>52493</v>
      </c>
      <c r="G17" s="66">
        <f>+G18+G19</f>
        <v>17166</v>
      </c>
      <c r="H17" s="50">
        <f>+H19+H18</f>
        <v>35327</v>
      </c>
      <c r="I17" s="46" t="s">
        <v>22</v>
      </c>
      <c r="J17" s="65">
        <f>+K17+L17</f>
        <v>22621</v>
      </c>
      <c r="K17" s="66">
        <f>+K18+K19</f>
        <v>13846</v>
      </c>
      <c r="L17" s="66">
        <f>+L18+L19</f>
        <v>8775</v>
      </c>
      <c r="M17" s="46" t="s">
        <v>22</v>
      </c>
      <c r="N17" s="58">
        <f>+N18+N19</f>
        <v>1959</v>
      </c>
      <c r="O17" s="61">
        <f>+O18+O19</f>
        <v>0</v>
      </c>
      <c r="P17" s="8" t="s">
        <v>31</v>
      </c>
      <c r="Q17" s="79"/>
      <c r="R17" s="119"/>
      <c r="S17" s="120"/>
      <c r="T17" s="117"/>
      <c r="U17" s="117"/>
      <c r="V17" s="117"/>
    </row>
    <row r="18" spans="1:22" ht="16.5" customHeight="1">
      <c r="A18" s="17" t="s">
        <v>11</v>
      </c>
      <c r="B18" s="69">
        <f t="shared" si="2"/>
        <v>45323</v>
      </c>
      <c r="C18" s="50">
        <f t="shared" si="1"/>
        <v>22963</v>
      </c>
      <c r="D18" s="68">
        <f t="shared" si="0"/>
        <v>22360</v>
      </c>
      <c r="E18" s="72" t="s">
        <v>22</v>
      </c>
      <c r="F18" s="69">
        <f aca="true" t="shared" si="3" ref="F18:F29">+G18+H18</f>
        <v>34030</v>
      </c>
      <c r="G18" s="67">
        <v>13904</v>
      </c>
      <c r="H18" s="51">
        <v>20126</v>
      </c>
      <c r="I18" s="46" t="s">
        <v>22</v>
      </c>
      <c r="J18" s="65">
        <f>+K18+L18</f>
        <v>9617</v>
      </c>
      <c r="K18" s="67">
        <v>7383</v>
      </c>
      <c r="L18" s="51">
        <v>2234</v>
      </c>
      <c r="M18" s="46" t="s">
        <v>22</v>
      </c>
      <c r="N18" s="59">
        <v>1676</v>
      </c>
      <c r="O18" s="63">
        <v>0</v>
      </c>
      <c r="P18" s="9" t="s">
        <v>32</v>
      </c>
      <c r="Q18" s="79"/>
      <c r="R18" s="119"/>
      <c r="S18" s="121"/>
      <c r="T18" s="117"/>
      <c r="U18" s="117"/>
      <c r="V18" s="117"/>
    </row>
    <row r="19" spans="1:22" ht="16.5" customHeight="1">
      <c r="A19" s="17" t="s">
        <v>12</v>
      </c>
      <c r="B19" s="69">
        <f t="shared" si="2"/>
        <v>31750</v>
      </c>
      <c r="C19" s="50">
        <f>+G19+K19+N19</f>
        <v>10008</v>
      </c>
      <c r="D19" s="68">
        <f t="shared" si="0"/>
        <v>21742</v>
      </c>
      <c r="E19" s="72" t="s">
        <v>22</v>
      </c>
      <c r="F19" s="69">
        <f t="shared" si="3"/>
        <v>18463</v>
      </c>
      <c r="G19" s="67">
        <v>3262</v>
      </c>
      <c r="H19" s="51">
        <v>15201</v>
      </c>
      <c r="I19" s="46" t="s">
        <v>22</v>
      </c>
      <c r="J19" s="65">
        <f>+K19+L19</f>
        <v>13004</v>
      </c>
      <c r="K19" s="67">
        <v>6463</v>
      </c>
      <c r="L19" s="51">
        <v>6541</v>
      </c>
      <c r="M19" s="46" t="s">
        <v>22</v>
      </c>
      <c r="N19" s="59">
        <v>283</v>
      </c>
      <c r="O19" s="62">
        <v>0</v>
      </c>
      <c r="P19" s="9" t="s">
        <v>33</v>
      </c>
      <c r="Q19" s="79"/>
      <c r="R19" s="119"/>
      <c r="S19" s="121"/>
      <c r="T19" s="117"/>
      <c r="U19" s="117"/>
      <c r="V19" s="117"/>
    </row>
    <row r="20" spans="1:22" s="3" customFormat="1" ht="16.5" customHeight="1">
      <c r="A20" s="16" t="s">
        <v>1</v>
      </c>
      <c r="B20" s="69">
        <f t="shared" si="2"/>
        <v>15805</v>
      </c>
      <c r="C20" s="50">
        <f>+G20+K20+N20</f>
        <v>4482</v>
      </c>
      <c r="D20" s="68">
        <f t="shared" si="0"/>
        <v>11323</v>
      </c>
      <c r="E20" s="72" t="s">
        <v>22</v>
      </c>
      <c r="F20" s="69">
        <f t="shared" si="3"/>
        <v>13168</v>
      </c>
      <c r="G20" s="66">
        <v>2512</v>
      </c>
      <c r="H20" s="50">
        <v>10656</v>
      </c>
      <c r="I20" s="46" t="s">
        <v>22</v>
      </c>
      <c r="J20" s="65">
        <f>+K20+L20</f>
        <v>2396</v>
      </c>
      <c r="K20" s="66">
        <v>1729</v>
      </c>
      <c r="L20" s="50">
        <v>667</v>
      </c>
      <c r="M20" s="46" t="s">
        <v>22</v>
      </c>
      <c r="N20" s="58">
        <v>241</v>
      </c>
      <c r="O20" s="62">
        <v>0</v>
      </c>
      <c r="P20" s="10" t="s">
        <v>34</v>
      </c>
      <c r="Q20" s="79"/>
      <c r="R20" s="119"/>
      <c r="S20" s="120"/>
      <c r="T20" s="117"/>
      <c r="U20" s="117"/>
      <c r="V20" s="117"/>
    </row>
    <row r="21" spans="1:22" s="3" customFormat="1" ht="16.5" customHeight="1">
      <c r="A21" s="18" t="s">
        <v>20</v>
      </c>
      <c r="B21" s="69">
        <f t="shared" si="2"/>
        <v>21599</v>
      </c>
      <c r="C21" s="50">
        <f>+G21+K21+N21</f>
        <v>15290</v>
      </c>
      <c r="D21" s="68">
        <f>+H21+L21</f>
        <v>6309</v>
      </c>
      <c r="E21" s="72" t="s">
        <v>22</v>
      </c>
      <c r="F21" s="69">
        <f t="shared" si="3"/>
        <v>14544</v>
      </c>
      <c r="G21" s="66">
        <f>+G22+G23</f>
        <v>8843</v>
      </c>
      <c r="H21" s="50">
        <f>+H23</f>
        <v>5701</v>
      </c>
      <c r="I21" s="46" t="s">
        <v>22</v>
      </c>
      <c r="J21" s="65">
        <f>+K21+L21</f>
        <v>6710</v>
      </c>
      <c r="K21" s="66">
        <f>+K22+K23</f>
        <v>6102</v>
      </c>
      <c r="L21" s="68">
        <f>SUM(L22:L23)</f>
        <v>608</v>
      </c>
      <c r="M21" s="46" t="s">
        <v>22</v>
      </c>
      <c r="N21" s="58">
        <f>+N22+N23</f>
        <v>345</v>
      </c>
      <c r="O21" s="62">
        <v>0</v>
      </c>
      <c r="P21" s="10" t="s">
        <v>35</v>
      </c>
      <c r="Q21" s="79"/>
      <c r="R21" s="119"/>
      <c r="S21" s="120"/>
      <c r="T21" s="117"/>
      <c r="U21" s="117"/>
      <c r="V21" s="117"/>
    </row>
    <row r="22" spans="1:22" ht="16.5" customHeight="1">
      <c r="A22" s="17" t="s">
        <v>13</v>
      </c>
      <c r="B22" s="69">
        <f>+C22</f>
        <v>5246</v>
      </c>
      <c r="C22" s="50">
        <f>+G22+K22+N22</f>
        <v>5246</v>
      </c>
      <c r="D22" s="68" t="s">
        <v>22</v>
      </c>
      <c r="E22" s="72" t="s">
        <v>22</v>
      </c>
      <c r="F22" s="69">
        <f>+G22</f>
        <v>2168</v>
      </c>
      <c r="G22" s="67">
        <v>2168</v>
      </c>
      <c r="H22" s="107">
        <v>0</v>
      </c>
      <c r="I22" s="46" t="s">
        <v>22</v>
      </c>
      <c r="J22" s="65">
        <f>+K22</f>
        <v>3078</v>
      </c>
      <c r="K22" s="67">
        <v>3078</v>
      </c>
      <c r="L22" s="109">
        <v>0</v>
      </c>
      <c r="M22" s="46" t="s">
        <v>22</v>
      </c>
      <c r="N22" s="62">
        <v>0</v>
      </c>
      <c r="O22" s="62">
        <v>0</v>
      </c>
      <c r="P22" s="9" t="s">
        <v>36</v>
      </c>
      <c r="Q22" s="79"/>
      <c r="R22" s="119"/>
      <c r="S22" s="120"/>
      <c r="T22" s="117"/>
      <c r="U22" s="117"/>
      <c r="V22" s="117"/>
    </row>
    <row r="23" spans="1:22" ht="16.5" customHeight="1">
      <c r="A23" s="17" t="s">
        <v>14</v>
      </c>
      <c r="B23" s="69">
        <f t="shared" si="2"/>
        <v>16353</v>
      </c>
      <c r="C23" s="50">
        <f>+G23+K23+N23</f>
        <v>10044</v>
      </c>
      <c r="D23" s="68">
        <f>+H23+L23</f>
        <v>6309</v>
      </c>
      <c r="E23" s="72" t="s">
        <v>22</v>
      </c>
      <c r="F23" s="69">
        <f t="shared" si="3"/>
        <v>12376</v>
      </c>
      <c r="G23" s="67">
        <v>6675</v>
      </c>
      <c r="H23" s="51">
        <v>5701</v>
      </c>
      <c r="I23" s="46" t="s">
        <v>22</v>
      </c>
      <c r="J23" s="65">
        <f>+K23+L23</f>
        <v>3632</v>
      </c>
      <c r="K23" s="67">
        <v>3024</v>
      </c>
      <c r="L23" s="108">
        <v>608</v>
      </c>
      <c r="M23" s="46" t="s">
        <v>22</v>
      </c>
      <c r="N23" s="59">
        <v>345</v>
      </c>
      <c r="O23" s="62">
        <v>0</v>
      </c>
      <c r="P23" s="9" t="s">
        <v>37</v>
      </c>
      <c r="Q23" s="79"/>
      <c r="R23" s="119"/>
      <c r="S23" s="121"/>
      <c r="T23" s="117"/>
      <c r="U23" s="117"/>
      <c r="V23" s="117"/>
    </row>
    <row r="24" spans="1:19" ht="24">
      <c r="A24" s="18" t="s">
        <v>15</v>
      </c>
      <c r="B24" s="69">
        <f t="shared" si="2"/>
        <v>32400</v>
      </c>
      <c r="C24" s="50">
        <f t="shared" si="1"/>
        <v>22984</v>
      </c>
      <c r="D24" s="68">
        <f t="shared" si="0"/>
        <v>9416</v>
      </c>
      <c r="E24" s="72" t="s">
        <v>22</v>
      </c>
      <c r="F24" s="69">
        <f t="shared" si="3"/>
        <v>22997</v>
      </c>
      <c r="G24" s="66">
        <f>+G25+G26+G27</f>
        <v>13912</v>
      </c>
      <c r="H24" s="50">
        <f>+H25+H26+H27</f>
        <v>9085</v>
      </c>
      <c r="I24" s="46" t="s">
        <v>22</v>
      </c>
      <c r="J24" s="65">
        <f>+K24+L24</f>
        <v>4899</v>
      </c>
      <c r="K24" s="66">
        <f>+K25+K26+K27</f>
        <v>4568</v>
      </c>
      <c r="L24" s="66">
        <f>SUM(L25:L27)</f>
        <v>331</v>
      </c>
      <c r="M24" s="46" t="s">
        <v>22</v>
      </c>
      <c r="N24" s="58">
        <f>+N25+N26+N27</f>
        <v>4501</v>
      </c>
      <c r="O24" s="64">
        <f>+O25+O26+O27</f>
        <v>3</v>
      </c>
      <c r="P24" s="11" t="s">
        <v>38</v>
      </c>
      <c r="S24" s="120"/>
    </row>
    <row r="25" spans="1:17" ht="24">
      <c r="A25" s="17" t="s">
        <v>16</v>
      </c>
      <c r="B25" s="69">
        <f t="shared" si="2"/>
        <v>17955</v>
      </c>
      <c r="C25" s="50">
        <f t="shared" si="1"/>
        <v>10013</v>
      </c>
      <c r="D25" s="68">
        <f t="shared" si="0"/>
        <v>7942</v>
      </c>
      <c r="E25" s="72" t="s">
        <v>22</v>
      </c>
      <c r="F25" s="69">
        <f t="shared" si="3"/>
        <v>15553</v>
      </c>
      <c r="G25" s="67">
        <v>7802</v>
      </c>
      <c r="H25" s="51">
        <v>7751</v>
      </c>
      <c r="I25" s="46" t="s">
        <v>22</v>
      </c>
      <c r="J25" s="65">
        <f>+K25+L25</f>
        <v>1792</v>
      </c>
      <c r="K25" s="67">
        <v>1601</v>
      </c>
      <c r="L25" s="51">
        <v>191</v>
      </c>
      <c r="M25" s="46" t="s">
        <v>22</v>
      </c>
      <c r="N25" s="59">
        <v>607</v>
      </c>
      <c r="O25" s="62">
        <v>3</v>
      </c>
      <c r="P25" s="9" t="s">
        <v>39</v>
      </c>
      <c r="Q25" s="79"/>
    </row>
    <row r="26" spans="1:17" ht="16.5" customHeight="1">
      <c r="A26" s="19" t="s">
        <v>17</v>
      </c>
      <c r="B26" s="69">
        <f t="shared" si="2"/>
        <v>4782</v>
      </c>
      <c r="C26" s="50">
        <f>+G26+K26+N26</f>
        <v>4782</v>
      </c>
      <c r="D26" s="68">
        <f>+H26</f>
        <v>0</v>
      </c>
      <c r="E26" s="72" t="s">
        <v>22</v>
      </c>
      <c r="F26" s="69">
        <f t="shared" si="3"/>
        <v>2699</v>
      </c>
      <c r="G26" s="67">
        <v>2699</v>
      </c>
      <c r="H26" s="108">
        <v>0</v>
      </c>
      <c r="I26" s="46" t="s">
        <v>22</v>
      </c>
      <c r="J26" s="65">
        <f>+K26</f>
        <v>897</v>
      </c>
      <c r="K26" s="67">
        <v>897</v>
      </c>
      <c r="L26" s="110">
        <v>48</v>
      </c>
      <c r="M26" s="46" t="s">
        <v>22</v>
      </c>
      <c r="N26" s="59">
        <v>1186</v>
      </c>
      <c r="O26" s="62">
        <v>0</v>
      </c>
      <c r="P26" s="9" t="s">
        <v>40</v>
      </c>
      <c r="Q26" s="79"/>
    </row>
    <row r="27" spans="1:17" ht="16.5" customHeight="1">
      <c r="A27" s="17" t="s">
        <v>18</v>
      </c>
      <c r="B27" s="69">
        <f t="shared" si="2"/>
        <v>9615</v>
      </c>
      <c r="C27" s="50">
        <f>+G27+K27+N27+O27</f>
        <v>8189</v>
      </c>
      <c r="D27" s="68">
        <f>+H27+L27</f>
        <v>1426</v>
      </c>
      <c r="E27" s="72" t="s">
        <v>22</v>
      </c>
      <c r="F27" s="69">
        <f t="shared" si="3"/>
        <v>4745</v>
      </c>
      <c r="G27" s="67">
        <v>3411</v>
      </c>
      <c r="H27" s="51">
        <v>1334</v>
      </c>
      <c r="I27" s="46" t="s">
        <v>22</v>
      </c>
      <c r="J27" s="65">
        <f>+K27+L27</f>
        <v>2162</v>
      </c>
      <c r="K27" s="67">
        <v>2070</v>
      </c>
      <c r="L27" s="108">
        <v>92</v>
      </c>
      <c r="M27" s="46" t="s">
        <v>22</v>
      </c>
      <c r="N27" s="59">
        <v>2708</v>
      </c>
      <c r="O27" s="62">
        <v>0</v>
      </c>
      <c r="P27" s="9" t="s">
        <v>41</v>
      </c>
      <c r="Q27" s="79"/>
    </row>
    <row r="28" spans="1:17" ht="16.5" customHeight="1">
      <c r="A28" s="18" t="s">
        <v>2</v>
      </c>
      <c r="B28" s="69">
        <f t="shared" si="2"/>
        <v>1835</v>
      </c>
      <c r="C28" s="50">
        <f>+G28+K28+N28</f>
        <v>1721</v>
      </c>
      <c r="D28" s="68">
        <f>+H28</f>
        <v>114</v>
      </c>
      <c r="E28" s="72" t="s">
        <v>22</v>
      </c>
      <c r="F28" s="69">
        <f t="shared" si="3"/>
        <v>1009</v>
      </c>
      <c r="G28" s="66">
        <v>895</v>
      </c>
      <c r="H28" s="50">
        <v>114</v>
      </c>
      <c r="I28" s="46" t="s">
        <v>22</v>
      </c>
      <c r="J28" s="65">
        <f>+K28</f>
        <v>575</v>
      </c>
      <c r="K28" s="66">
        <v>575</v>
      </c>
      <c r="L28" s="111">
        <v>0</v>
      </c>
      <c r="M28" s="46" t="s">
        <v>22</v>
      </c>
      <c r="N28" s="58">
        <v>251</v>
      </c>
      <c r="O28" s="62">
        <v>0</v>
      </c>
      <c r="P28" s="11" t="s">
        <v>42</v>
      </c>
      <c r="Q28" s="79"/>
    </row>
    <row r="29" spans="1:17" ht="16.5" customHeight="1">
      <c r="A29" s="18" t="s">
        <v>3</v>
      </c>
      <c r="B29" s="69">
        <f t="shared" si="2"/>
        <v>41867</v>
      </c>
      <c r="C29" s="50">
        <f t="shared" si="1"/>
        <v>24532</v>
      </c>
      <c r="D29" s="68">
        <f t="shared" si="0"/>
        <v>17335</v>
      </c>
      <c r="E29" s="72" t="s">
        <v>22</v>
      </c>
      <c r="F29" s="69">
        <f t="shared" si="3"/>
        <v>36413</v>
      </c>
      <c r="G29" s="66">
        <v>20041</v>
      </c>
      <c r="H29" s="50">
        <v>16372</v>
      </c>
      <c r="I29" s="46" t="s">
        <v>22</v>
      </c>
      <c r="J29" s="65">
        <f>K29+L29</f>
        <v>4248</v>
      </c>
      <c r="K29" s="66">
        <v>3285</v>
      </c>
      <c r="L29" s="66">
        <v>963</v>
      </c>
      <c r="M29" s="46" t="s">
        <v>22</v>
      </c>
      <c r="N29" s="58">
        <v>1206</v>
      </c>
      <c r="O29" s="62">
        <v>0</v>
      </c>
      <c r="P29" s="11" t="s">
        <v>43</v>
      </c>
      <c r="Q29" s="79"/>
    </row>
    <row r="30" spans="1:17" s="2" customFormat="1" ht="12.75">
      <c r="A30" s="13"/>
      <c r="D30" s="7"/>
      <c r="E30" s="6"/>
      <c r="F30" s="4"/>
      <c r="G30" s="54"/>
      <c r="I30" s="47"/>
      <c r="M30" s="47"/>
      <c r="N30" s="54"/>
      <c r="O30" s="54"/>
      <c r="Q30" s="80"/>
    </row>
    <row r="31" spans="1:16" ht="12.75">
      <c r="A31" s="1"/>
      <c r="G31" s="113"/>
      <c r="P31" s="1"/>
    </row>
    <row r="32" spans="1:16" s="136" customFormat="1" ht="12.75">
      <c r="A32" s="134" t="s">
        <v>58</v>
      </c>
      <c r="B32" s="38"/>
      <c r="C32" s="38"/>
      <c r="D32" s="39"/>
      <c r="E32" s="39"/>
      <c r="F32" s="40"/>
      <c r="G32" s="55"/>
      <c r="H32" s="38"/>
      <c r="I32" s="48"/>
      <c r="J32" s="38"/>
      <c r="K32" s="38"/>
      <c r="L32" s="38"/>
      <c r="M32" s="48"/>
      <c r="N32" s="55"/>
      <c r="O32" s="55"/>
      <c r="P32" s="135" t="s">
        <v>60</v>
      </c>
    </row>
    <row r="33" spans="1:16" s="136" customFormat="1" ht="12.75">
      <c r="A33" s="137" t="s">
        <v>67</v>
      </c>
      <c r="D33" s="138"/>
      <c r="E33" s="138"/>
      <c r="F33" s="3"/>
      <c r="G33" s="125"/>
      <c r="I33" s="139"/>
      <c r="M33" s="139"/>
      <c r="N33" s="125"/>
      <c r="O33" s="125"/>
      <c r="P33" s="74" t="s">
        <v>68</v>
      </c>
    </row>
    <row r="34" spans="1:16" s="136" customFormat="1" ht="12.75">
      <c r="A34" s="140" t="s">
        <v>64</v>
      </c>
      <c r="B34" s="34"/>
      <c r="C34" s="34"/>
      <c r="D34" s="35"/>
      <c r="E34" s="35"/>
      <c r="F34" s="36"/>
      <c r="G34" s="56"/>
      <c r="H34" s="141"/>
      <c r="I34" s="142"/>
      <c r="J34" s="34"/>
      <c r="K34" s="34"/>
      <c r="L34" s="34"/>
      <c r="M34" s="49"/>
      <c r="N34" s="56"/>
      <c r="O34" s="56"/>
      <c r="P34" s="37" t="s">
        <v>66</v>
      </c>
    </row>
    <row r="35" spans="1:16" s="136" customFormat="1" ht="12.75">
      <c r="A35" s="140" t="s">
        <v>59</v>
      </c>
      <c r="B35" s="34"/>
      <c r="C35" s="34"/>
      <c r="D35" s="35"/>
      <c r="E35" s="35"/>
      <c r="F35" s="36"/>
      <c r="G35" s="56"/>
      <c r="H35" s="141"/>
      <c r="I35" s="142"/>
      <c r="J35" s="34"/>
      <c r="K35" s="34"/>
      <c r="L35" s="34"/>
      <c r="M35" s="49"/>
      <c r="N35" s="56"/>
      <c r="O35" s="56"/>
      <c r="P35" s="37" t="s">
        <v>61</v>
      </c>
    </row>
    <row r="36" spans="1:16" s="136" customFormat="1" ht="12.75">
      <c r="A36" s="143" t="s">
        <v>70</v>
      </c>
      <c r="D36" s="138"/>
      <c r="E36" s="138"/>
      <c r="F36" s="3"/>
      <c r="G36" s="125"/>
      <c r="H36" s="141"/>
      <c r="I36" s="142"/>
      <c r="M36" s="139"/>
      <c r="N36" s="125"/>
      <c r="O36" s="125"/>
      <c r="P36" s="144" t="s">
        <v>73</v>
      </c>
    </row>
    <row r="37" spans="1:16" s="136" customFormat="1" ht="12.75">
      <c r="A37" s="137" t="s">
        <v>71</v>
      </c>
      <c r="D37" s="138"/>
      <c r="E37" s="138"/>
      <c r="F37" s="3"/>
      <c r="G37" s="125"/>
      <c r="H37" s="141"/>
      <c r="I37" s="142"/>
      <c r="M37" s="139"/>
      <c r="N37" s="125"/>
      <c r="O37" s="125"/>
      <c r="P37" s="126" t="s">
        <v>72</v>
      </c>
    </row>
    <row r="38" spans="1:16" s="136" customFormat="1" ht="12.75">
      <c r="A38" s="14" t="s">
        <v>23</v>
      </c>
      <c r="D38" s="138"/>
      <c r="E38" s="138"/>
      <c r="F38" s="3"/>
      <c r="G38" s="125"/>
      <c r="H38" s="141"/>
      <c r="I38" s="142"/>
      <c r="M38" s="139"/>
      <c r="N38" s="125"/>
      <c r="O38" s="125"/>
      <c r="P38" s="33" t="s">
        <v>44</v>
      </c>
    </row>
    <row r="39" spans="8:9" ht="12.75">
      <c r="H39" s="1"/>
      <c r="I39" s="112"/>
    </row>
    <row r="40" spans="8:9" ht="12.75">
      <c r="H40" s="1"/>
      <c r="I40" s="112"/>
    </row>
    <row r="41" spans="8:9" ht="12.75">
      <c r="H41" s="1"/>
      <c r="I41" s="112"/>
    </row>
    <row r="42" spans="8:9" ht="12.75">
      <c r="H42" s="1"/>
      <c r="I42" s="112"/>
    </row>
    <row r="43" spans="8:9" ht="12.75">
      <c r="H43" s="1"/>
      <c r="I43" s="112"/>
    </row>
    <row r="44" spans="2:8" s="52" customFormat="1" ht="12.75">
      <c r="B44" s="123"/>
      <c r="C44" s="124"/>
      <c r="D44" s="123"/>
      <c r="E44" s="124"/>
      <c r="F44" s="124"/>
      <c r="G44" s="54"/>
      <c r="H44" s="125"/>
    </row>
    <row r="57" ht="12.75">
      <c r="B57" s="73"/>
    </row>
    <row r="58" ht="12.75">
      <c r="B58" s="73"/>
    </row>
    <row r="59" ht="12.75">
      <c r="B59" s="73"/>
    </row>
    <row r="60" ht="12.75">
      <c r="B60" s="73"/>
    </row>
    <row r="61" ht="12.75">
      <c r="B61" s="73"/>
    </row>
    <row r="62" ht="12.75">
      <c r="B62" s="73"/>
    </row>
    <row r="63" ht="12.75">
      <c r="B63" s="73"/>
    </row>
  </sheetData>
  <sheetProtection/>
  <mergeCells count="4">
    <mergeCell ref="J6:M6"/>
    <mergeCell ref="B6:E6"/>
    <mergeCell ref="F6:I6"/>
    <mergeCell ref="A5:P5"/>
  </mergeCells>
  <printOptions/>
  <pageMargins left="0.31" right="0.25" top="1" bottom="1" header="0.5" footer="0.5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Hava</dc:creator>
  <cp:keywords/>
  <dc:description/>
  <cp:lastModifiedBy>Michal Ophir</cp:lastModifiedBy>
  <cp:lastPrinted>2017-09-18T07:47:49Z</cp:lastPrinted>
  <dcterms:created xsi:type="dcterms:W3CDTF">2005-07-17T13:16:20Z</dcterms:created>
  <dcterms:modified xsi:type="dcterms:W3CDTF">2019-02-20T12:46:31Z</dcterms:modified>
  <cp:category/>
  <cp:version/>
  <cp:contentType/>
  <cp:contentStatus/>
</cp:coreProperties>
</file>