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0395" windowHeight="4620" activeTab="0"/>
  </bookViews>
  <sheets>
    <sheet name="Table4" sheetId="1" r:id="rId1"/>
  </sheets>
  <definedNames>
    <definedName name="_Order1" hidden="1">255</definedName>
    <definedName name="_Regression_Int" localSheetId="0" hidden="1">1</definedName>
    <definedName name="Print_Area_MI" localSheetId="0">'Table4'!#REF!</definedName>
    <definedName name="_xlnm.Print_Area" localSheetId="0">'Table4'!$A$1:$AB$45</definedName>
  </definedNames>
  <calcPr calcMode="manual" fullCalcOnLoad="1"/>
</workbook>
</file>

<file path=xl/comments1.xml><?xml version="1.0" encoding="utf-8"?>
<comments xmlns="http://schemas.openxmlformats.org/spreadsheetml/2006/main">
  <authors>
    <author>Leeor</author>
    <author>Hava</author>
    <author>michalof</author>
  </authors>
  <commentList>
    <comment ref="T8" authorId="0">
      <text>
        <r>
          <rPr>
            <b/>
            <sz val="8"/>
            <rFont val="Tahoma"/>
            <family val="2"/>
          </rPr>
          <t>Leeor:
הוחסרו הסטודנטים הלומדים לתעודת הוראה- סה"כ 75 סטודנטים</t>
        </r>
      </text>
    </comment>
    <comment ref="S16" authorId="0">
      <text>
        <r>
          <rPr>
            <b/>
            <sz val="8"/>
            <rFont val="Tahoma"/>
            <family val="2"/>
          </rPr>
          <t>Leeor:
בדקתי עם האני וזה במקרה מסתכם לסה"כ כמו תש"ס. החלוקה בין התחומים שונה</t>
        </r>
      </text>
    </comment>
    <comment ref="S13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הוחסרו 94 סטודנטים לת. הוראה</t>
        </r>
      </text>
    </comment>
    <comment ref="V11" authorId="0">
      <text>
        <r>
          <rPr>
            <b/>
            <sz val="8"/>
            <rFont val="Tahoma"/>
            <family val="2"/>
          </rPr>
          <t>Leeor:
הוחסרו 67 לת. הוראה
גליל מערבי - 3
צפת - 32
ע. ירדן - 32</t>
        </r>
      </text>
    </comment>
    <comment ref="U11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הוחסרו ת. הוראה - 81</t>
        </r>
      </text>
    </comment>
    <comment ref="T11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הוחסרו 75 ת. הוראה</t>
        </r>
      </text>
    </comment>
    <comment ref="R13" authorId="0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לא כולל 119 סטודנטים לת. הוראה</t>
        </r>
      </text>
    </comment>
    <comment ref="Q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P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Q27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החל מסימ. ב תשס"ב הפכה אילת לקמפוס רשמי של ב"ג. הסטודנטים נספרים </t>
        </r>
        <r>
          <rPr>
            <b/>
            <u val="single"/>
            <sz val="8"/>
            <rFont val="Tahoma"/>
            <family val="2"/>
          </rPr>
          <t>בנוסף</t>
        </r>
        <r>
          <rPr>
            <sz val="8"/>
            <rFont val="Tahoma"/>
            <family val="2"/>
          </rPr>
          <t xml:space="preserve"> ללומדים באוניבר.</t>
        </r>
      </text>
    </comment>
    <comment ref="O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N13" authorId="1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לא כולל 135 לת. הוראה</t>
        </r>
      </text>
    </comment>
    <comment ref="K16" authorId="2">
      <text>
        <r>
          <rPr>
            <b/>
            <sz val="8"/>
            <rFont val="Tahoma"/>
            <family val="2"/>
          </rPr>
          <t>michalof:</t>
        </r>
        <r>
          <rPr>
            <sz val="8"/>
            <rFont val="Tahoma"/>
            <family val="2"/>
          </rPr>
          <t xml:space="preserve">
לא כולל 55 לת. הוראה.</t>
        </r>
      </text>
    </comment>
  </commentList>
</comments>
</file>

<file path=xl/sharedStrings.xml><?xml version="1.0" encoding="utf-8"?>
<sst xmlns="http://schemas.openxmlformats.org/spreadsheetml/2006/main" count="313" uniqueCount="109">
  <si>
    <t xml:space="preserve">Undergraduate Students </t>
  </si>
  <si>
    <t xml:space="preserve">סטודנטים לתואר ראשון </t>
  </si>
  <si>
    <t>by the Academic Auspices &amp; College</t>
  </si>
  <si>
    <t>לפי האוניברסיטה האחראית מבחינה אקדמית והמכללה</t>
  </si>
  <si>
    <t>תשנ"ו</t>
  </si>
  <si>
    <t>תשנ"ג</t>
  </si>
  <si>
    <t>1992/93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</si>
  <si>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</si>
  <si>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</si>
  <si>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</si>
  <si>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</si>
  <si>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</si>
  <si>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</si>
  <si>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</si>
  <si>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</si>
  <si>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תשנ"ה</t>
  </si>
  <si>
    <t>תשנ"ד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</si>
  <si>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</si>
  <si>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</si>
  <si>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</si>
  <si>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</si>
  <si>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</si>
  <si>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</si>
  <si>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</si>
  <si>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</si>
  <si>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t>1995/96</t>
  </si>
  <si>
    <t>1994/95</t>
  </si>
  <si>
    <t>1993/94</t>
  </si>
  <si>
    <t>Grand total</t>
  </si>
  <si>
    <t>סך כולל</t>
  </si>
  <si>
    <t>Bar-Ilan University - Total</t>
  </si>
  <si>
    <t>אוניברסיטת בר-אילן - סה"כ</t>
  </si>
  <si>
    <t>Jordan - Valley College</t>
  </si>
  <si>
    <t>מכללת עמק הירדן</t>
  </si>
  <si>
    <t>Ashqelon College</t>
  </si>
  <si>
    <t>מכללת אשקלון</t>
  </si>
  <si>
    <t>Zefat College</t>
  </si>
  <si>
    <t>מכללת צפת</t>
  </si>
  <si>
    <t>College of Judea  &amp;  Samaria</t>
  </si>
  <si>
    <t>מכללת יהודה ושומרון</t>
  </si>
  <si>
    <t>-</t>
  </si>
  <si>
    <t>Western Galilee College</t>
  </si>
  <si>
    <t>מכללת הגליל המערבי</t>
  </si>
  <si>
    <t>Haifa University - Total</t>
  </si>
  <si>
    <t>אוניברסיטת חיפה - סה"כ</t>
  </si>
  <si>
    <t>Tel - Hai  Academic College</t>
  </si>
  <si>
    <t>מכללת תל חי</t>
  </si>
  <si>
    <t xml:space="preserve">College of Yezreel </t>
  </si>
  <si>
    <t>מכללת עמק יזרעאל</t>
  </si>
  <si>
    <t>Ben-Gurion University of the Negev - Total</t>
  </si>
  <si>
    <t>אוניברסיטת בן-גוריון בנגב - סה"כ</t>
  </si>
  <si>
    <t xml:space="preserve">The Negev College in the Name of P.Sapir </t>
  </si>
  <si>
    <t>מכללת הנגב ע"ש ספיר - שער הנגב</t>
  </si>
  <si>
    <t>Municipal College of Eilat</t>
  </si>
  <si>
    <t>מכללת אילת</t>
  </si>
  <si>
    <t>Achva College</t>
  </si>
  <si>
    <t>מכללת אחווה</t>
  </si>
  <si>
    <t>Tel-Aviv University - Total</t>
  </si>
  <si>
    <t>אוניברסיטת תל-אביב - סה"כ</t>
  </si>
  <si>
    <t xml:space="preserve">Menashe Regional College </t>
  </si>
  <si>
    <t>מכללת מנשה</t>
  </si>
  <si>
    <t>Hebrew University - Total</t>
  </si>
  <si>
    <t>האוניברסיטה העברית - סה"כ</t>
  </si>
  <si>
    <t>Notes:</t>
  </si>
  <si>
    <t>הערות:</t>
  </si>
  <si>
    <t xml:space="preserve">סטודנטים הלומדים במסלולים העצמאיים של מוסדות אלה אינם כלולים בלוח זה. </t>
  </si>
  <si>
    <t>College of Judea &amp; Samaria and The Negev Academic College</t>
  </si>
  <si>
    <t>החל מתשס"ג הפכה המכללה האיזורית אילת לקמפוס של אונ' בן גוריון ולכן משנה זו ואילך</t>
  </si>
  <si>
    <t>נספרים הסטודנטים במסגרת האוניברסיטה.</t>
  </si>
  <si>
    <t>Table 4:</t>
  </si>
  <si>
    <r>
      <t>:4</t>
    </r>
    <r>
      <rPr>
        <b/>
        <sz val="14"/>
        <rFont val="David"/>
        <family val="2"/>
      </rPr>
      <t xml:space="preserve"> לוח</t>
    </r>
  </si>
  <si>
    <t xml:space="preserve">of the independent tracks of these institutions. </t>
  </si>
  <si>
    <r>
      <t>Tel - Hai  Academic College, College of Yezreel,</t>
    </r>
    <r>
      <rPr>
        <sz val="10"/>
        <color indexed="10"/>
        <rFont val="Times New Roman"/>
        <family val="1"/>
      </rPr>
      <t xml:space="preserve"> </t>
    </r>
  </si>
  <si>
    <r>
      <t xml:space="preserve">in the Name of P.Sapir - </t>
    </r>
    <r>
      <rPr>
        <sz val="8.5"/>
        <color indexed="10"/>
        <rFont val="Times New Roman"/>
        <family val="1"/>
      </rPr>
      <t xml:space="preserve">Does not include students </t>
    </r>
  </si>
  <si>
    <r>
      <t>מכללת תל חי, מכללת עמק יזרעאל, מכללת יהודה ושומרון ומכללת ספיר</t>
    </r>
    <r>
      <rPr>
        <sz val="9"/>
        <color indexed="10"/>
        <rFont val="David"/>
        <family val="2"/>
      </rPr>
      <t xml:space="preserve">- </t>
    </r>
  </si>
  <si>
    <t xml:space="preserve">Since 2002/03 students in the municipal college of Eilat are included in  </t>
  </si>
  <si>
    <t>Ben - Gurion University of the Negev data.</t>
  </si>
  <si>
    <t>תשס"ה</t>
  </si>
  <si>
    <t>2004/05</t>
  </si>
  <si>
    <t>Source: C.B.S</t>
  </si>
  <si>
    <t>מקור: למ"ס</t>
  </si>
  <si>
    <t>תשס"ו</t>
  </si>
  <si>
    <t>2005/06</t>
  </si>
  <si>
    <t>תשס"ח</t>
  </si>
  <si>
    <t>תשס"ז</t>
  </si>
  <si>
    <t>2007/08</t>
  </si>
  <si>
    <t>2006/07</t>
  </si>
  <si>
    <t>תשס"ט</t>
  </si>
  <si>
    <t>2008/09</t>
  </si>
  <si>
    <t>תש"ע</t>
  </si>
  <si>
    <t>תשע"א</t>
  </si>
  <si>
    <t>2009/10</t>
  </si>
  <si>
    <t>2010/11</t>
  </si>
  <si>
    <t>2011/12</t>
  </si>
  <si>
    <t>תשע"ב</t>
  </si>
  <si>
    <t>תשע"ג</t>
  </si>
  <si>
    <t>2012/13</t>
  </si>
  <si>
    <t>תשע"ד</t>
  </si>
  <si>
    <t>2013/14</t>
  </si>
  <si>
    <t>במסלולים אקדמיים באחריות אוניברסיטאית</t>
  </si>
  <si>
    <t>in the Academic tracks under university auspices</t>
  </si>
  <si>
    <t>תשע"ה</t>
  </si>
  <si>
    <t>2014/15</t>
  </si>
  <si>
    <t>תשע"ו</t>
  </si>
  <si>
    <t>2015/16</t>
  </si>
  <si>
    <t>תשע"ז</t>
  </si>
  <si>
    <t>2016/17</t>
  </si>
  <si>
    <t>תשע"ח</t>
  </si>
  <si>
    <t>2017/18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</si>
</sst>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0_)"/>
    <numFmt numFmtId="174" formatCode="0.00_)"/>
    <numFmt numFmtId="175" formatCode="0.0"/>
    <numFmt numFmtId="176" formatCode="#,##0.0"/>
    <numFmt numFmtId="177" formatCode="\ \ #,##0;\-#,##0"/>
    <numFmt numFmtId="178" formatCode="\ \ \ \ \ #,##0_);\(#,##0\)"/>
    <numFmt numFmtId="179" formatCode="\ \ \ \ \ \ \ #,##0_);\(#,##0\)"/>
    <numFmt numFmtId="180" formatCode="\ \ \ #,##0;\-#,##0"/>
    <numFmt numFmtId="181" formatCode="\ \ \ \ #,##0;\-#,##0"/>
    <numFmt numFmtId="182" formatCode="#.00"/>
    <numFmt numFmtId="183" formatCode="#."/>
    <numFmt numFmtId="184" formatCode="0.0%"/>
    <numFmt numFmtId="185" formatCode="#,##0.000;\-#,##0.000"/>
    <numFmt numFmtId="186" formatCode="#,##0.0000;\-#,##0.0000"/>
    <numFmt numFmtId="187" formatCode="#,##0.00000;\-#,##0.00000"/>
    <numFmt numFmtId="188" formatCode="#,##0.0_);\(#,##0.0\)"/>
  </numFmts>
  <fonts count="7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sz val="12"/>
      <color indexed="48"/>
      <name val="Arial"/>
      <family val="2"/>
    </font>
    <font>
      <sz val="12"/>
      <color indexed="8"/>
      <name val="Courier"/>
      <family val="3"/>
    </font>
    <font>
      <b/>
      <sz val="12"/>
      <name val="Times New Roman"/>
      <family val="1"/>
    </font>
    <font>
      <b/>
      <sz val="12"/>
      <name val="David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David"/>
      <family val="2"/>
    </font>
    <font>
      <sz val="9"/>
      <color indexed="8"/>
      <name val="David"/>
      <family val="2"/>
    </font>
    <font>
      <sz val="8.5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David"/>
      <family val="2"/>
    </font>
    <font>
      <sz val="8.5"/>
      <color indexed="8"/>
      <name val="Times New Roman"/>
      <family val="1"/>
    </font>
    <font>
      <b/>
      <sz val="8.5"/>
      <color indexed="8"/>
      <name val="David"/>
      <family val="2"/>
    </font>
    <font>
      <sz val="8.5"/>
      <color indexed="8"/>
      <name val="David"/>
      <family val="2"/>
    </font>
    <font>
      <sz val="8.5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12"/>
      <color indexed="8"/>
      <name val="David"/>
      <family val="2"/>
    </font>
    <font>
      <b/>
      <sz val="14"/>
      <name val="David"/>
      <family val="2"/>
    </font>
    <font>
      <sz val="9"/>
      <color indexed="10"/>
      <name val="David"/>
      <family val="2"/>
    </font>
    <font>
      <sz val="8.5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9"/>
      <color indexed="10"/>
      <name val="David"/>
      <family val="2"/>
    </font>
    <font>
      <b/>
      <sz val="14"/>
      <color indexed="4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5" fillId="0" borderId="0">
      <alignment/>
      <protection locked="0"/>
    </xf>
    <xf numFmtId="182" fontId="5" fillId="0" borderId="0">
      <alignment/>
      <protection locked="0"/>
    </xf>
    <xf numFmtId="183" fontId="7" fillId="0" borderId="0">
      <alignment/>
      <protection locked="0"/>
    </xf>
    <xf numFmtId="183" fontId="7" fillId="0" borderId="0">
      <alignment/>
      <protection locked="0"/>
    </xf>
    <xf numFmtId="0" fontId="0" fillId="0" borderId="0" applyFont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183" fontId="5" fillId="0" borderId="1">
      <alignment/>
      <protection locked="0"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61" fillId="27" borderId="3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7" applyNumberFormat="0" applyFill="0" applyAlignment="0" applyProtection="0"/>
    <xf numFmtId="0" fontId="71" fillId="27" borderId="8" applyNumberFormat="0" applyAlignment="0" applyProtection="0"/>
    <xf numFmtId="169" fontId="4" fillId="0" borderId="0" applyFont="0" applyFill="0" applyBorder="0" applyAlignment="0" applyProtection="0"/>
    <xf numFmtId="0" fontId="72" fillId="30" borderId="3" applyNumberFormat="0" applyAlignment="0" applyProtection="0"/>
    <xf numFmtId="0" fontId="73" fillId="31" borderId="0" applyNumberFormat="0" applyBorder="0" applyAlignment="0" applyProtection="0"/>
    <xf numFmtId="0" fontId="74" fillId="32" borderId="9" applyNumberFormat="0" applyAlignment="0" applyProtection="0"/>
    <xf numFmtId="0" fontId="75" fillId="0" borderId="10" applyNumberFormat="0" applyFill="0" applyAlignment="0" applyProtection="0"/>
  </cellStyleXfs>
  <cellXfs count="110">
    <xf numFmtId="0" fontId="0" fillId="0" borderId="0" xfId="0" applyAlignment="1">
      <alignment/>
    </xf>
    <xf numFmtId="0" fontId="9" fillId="0" borderId="0" xfId="40" applyFont="1">
      <alignment/>
      <protection/>
    </xf>
    <xf numFmtId="0" fontId="0" fillId="0" borderId="0" xfId="40">
      <alignment/>
      <protection/>
    </xf>
    <xf numFmtId="0" fontId="10" fillId="0" borderId="0" xfId="40" applyFont="1" applyFill="1">
      <alignment/>
      <protection/>
    </xf>
    <xf numFmtId="0" fontId="11" fillId="0" borderId="0" xfId="40" applyFont="1" applyFill="1" applyAlignment="1" applyProtection="1">
      <alignment/>
      <protection/>
    </xf>
    <xf numFmtId="0" fontId="10" fillId="0" borderId="0" xfId="40" applyFont="1" applyFill="1" applyAlignment="1" applyProtection="1">
      <alignment/>
      <protection/>
    </xf>
    <xf numFmtId="0" fontId="12" fillId="0" borderId="0" xfId="40" applyFont="1" applyFill="1" applyAlignment="1" applyProtection="1">
      <alignment horizontal="right" readingOrder="2"/>
      <protection/>
    </xf>
    <xf numFmtId="0" fontId="13" fillId="0" borderId="0" xfId="39" applyFont="1" applyFill="1" applyBorder="1" applyAlignment="1" applyProtection="1">
      <alignment horizontal="left" vertical="center"/>
      <protection/>
    </xf>
    <xf numFmtId="0" fontId="14" fillId="0" borderId="0" xfId="40" applyFont="1" applyFill="1" applyAlignment="1" applyProtection="1">
      <alignment/>
      <protection/>
    </xf>
    <xf numFmtId="0" fontId="15" fillId="0" borderId="0" xfId="40" applyFont="1" applyFill="1" applyAlignment="1" applyProtection="1">
      <alignment/>
      <protection/>
    </xf>
    <xf numFmtId="0" fontId="16" fillId="0" borderId="0" xfId="40" applyFont="1" applyFill="1" applyAlignment="1" applyProtection="1">
      <alignment horizontal="right"/>
      <protection/>
    </xf>
    <xf numFmtId="0" fontId="10" fillId="0" borderId="0" xfId="40" applyFont="1" applyFill="1" applyAlignment="1">
      <alignment horizontal="right"/>
      <protection/>
    </xf>
    <xf numFmtId="0" fontId="10" fillId="0" borderId="0" xfId="40" applyFont="1" applyFill="1" applyAlignment="1" applyProtection="1">
      <alignment horizontal="right"/>
      <protection/>
    </xf>
    <xf numFmtId="37" fontId="10" fillId="0" borderId="0" xfId="40" applyNumberFormat="1" applyFont="1" applyFill="1" applyAlignment="1" applyProtection="1">
      <alignment horizontal="center"/>
      <protection/>
    </xf>
    <xf numFmtId="0" fontId="17" fillId="0" borderId="0" xfId="40" applyFont="1" applyFill="1" applyAlignment="1" applyProtection="1">
      <alignment horizontal="right"/>
      <protection/>
    </xf>
    <xf numFmtId="37" fontId="0" fillId="0" borderId="0" xfId="40" applyNumberFormat="1" applyProtection="1">
      <alignment/>
      <protection/>
    </xf>
    <xf numFmtId="176" fontId="18" fillId="0" borderId="11" xfId="40" applyNumberFormat="1" applyFont="1" applyBorder="1" applyAlignment="1" applyProtection="1" quotePrefix="1">
      <alignment horizontal="right"/>
      <protection/>
    </xf>
    <xf numFmtId="176" fontId="18" fillId="0" borderId="11" xfId="40" applyNumberFormat="1" applyFont="1" applyBorder="1" applyAlignment="1" applyProtection="1">
      <alignment horizontal="right"/>
      <protection/>
    </xf>
    <xf numFmtId="0" fontId="0" fillId="0" borderId="0" xfId="40" applyAlignment="1">
      <alignment horizontal="right"/>
      <protection/>
    </xf>
    <xf numFmtId="175" fontId="19" fillId="0" borderId="0" xfId="40" applyNumberFormat="1" applyFont="1" applyFill="1">
      <alignment/>
      <protection/>
    </xf>
    <xf numFmtId="3" fontId="20" fillId="0" borderId="0" xfId="40" applyNumberFormat="1" applyFont="1" applyFill="1" applyProtection="1">
      <alignment/>
      <protection/>
    </xf>
    <xf numFmtId="37" fontId="20" fillId="0" borderId="0" xfId="40" applyNumberFormat="1" applyFont="1" applyFill="1" applyProtection="1">
      <alignment/>
      <protection/>
    </xf>
    <xf numFmtId="0" fontId="21" fillId="0" borderId="0" xfId="40" applyFont="1" applyFill="1" applyAlignment="1" applyProtection="1">
      <alignment horizontal="right"/>
      <protection/>
    </xf>
    <xf numFmtId="172" fontId="0" fillId="0" borderId="0" xfId="40" applyNumberFormat="1" applyProtection="1">
      <alignment/>
      <protection/>
    </xf>
    <xf numFmtId="3" fontId="18" fillId="0" borderId="0" xfId="40" applyNumberFormat="1" applyFont="1">
      <alignment/>
      <protection/>
    </xf>
    <xf numFmtId="0" fontId="18" fillId="0" borderId="0" xfId="40" applyFont="1">
      <alignment/>
      <protection/>
    </xf>
    <xf numFmtId="0" fontId="22" fillId="0" borderId="0" xfId="40" applyFont="1" applyFill="1">
      <alignment/>
      <protection/>
    </xf>
    <xf numFmtId="37" fontId="22" fillId="0" borderId="0" xfId="40" applyNumberFormat="1" applyFont="1" applyFill="1" applyProtection="1">
      <alignment/>
      <protection/>
    </xf>
    <xf numFmtId="175" fontId="20" fillId="0" borderId="0" xfId="40" applyNumberFormat="1" applyFont="1" applyFill="1">
      <alignment/>
      <protection/>
    </xf>
    <xf numFmtId="0" fontId="23" fillId="0" borderId="0" xfId="40" applyFont="1" applyFill="1" applyAlignment="1" applyProtection="1">
      <alignment horizontal="right"/>
      <protection/>
    </xf>
    <xf numFmtId="0" fontId="22" fillId="0" borderId="0" xfId="39" applyFont="1" applyFill="1">
      <alignment/>
      <protection/>
    </xf>
    <xf numFmtId="0" fontId="22" fillId="0" borderId="0" xfId="40" applyFont="1" applyFill="1" applyProtection="1">
      <alignment/>
      <protection/>
    </xf>
    <xf numFmtId="0" fontId="24" fillId="0" borderId="0" xfId="40" applyFont="1" applyFill="1" applyAlignment="1" applyProtection="1">
      <alignment horizontal="right"/>
      <protection/>
    </xf>
    <xf numFmtId="3" fontId="22" fillId="0" borderId="0" xfId="40" applyNumberFormat="1" applyFont="1" applyFill="1" applyProtection="1">
      <alignment/>
      <protection/>
    </xf>
    <xf numFmtId="37" fontId="22" fillId="0" borderId="0" xfId="40" applyNumberFormat="1" applyFont="1" applyFill="1" applyAlignment="1" applyProtection="1">
      <alignment horizontal="right"/>
      <protection/>
    </xf>
    <xf numFmtId="37" fontId="25" fillId="0" borderId="0" xfId="40" applyNumberFormat="1" applyFont="1" applyAlignment="1" applyProtection="1">
      <alignment horizontal="right"/>
      <protection/>
    </xf>
    <xf numFmtId="37" fontId="0" fillId="0" borderId="0" xfId="40" applyNumberFormat="1" applyAlignment="1" applyProtection="1">
      <alignment horizontal="right"/>
      <protection/>
    </xf>
    <xf numFmtId="3" fontId="22" fillId="0" borderId="0" xfId="40" applyNumberFormat="1" applyFont="1" applyFill="1" applyAlignment="1" applyProtection="1">
      <alignment horizontal="right"/>
      <protection/>
    </xf>
    <xf numFmtId="3" fontId="18" fillId="0" borderId="0" xfId="40" applyNumberFormat="1" applyFont="1" applyAlignment="1">
      <alignment horizontal="right"/>
      <protection/>
    </xf>
    <xf numFmtId="0" fontId="18" fillId="0" borderId="0" xfId="40" applyFont="1" applyAlignment="1">
      <alignment horizontal="right"/>
      <protection/>
    </xf>
    <xf numFmtId="172" fontId="25" fillId="0" borderId="0" xfId="40" applyNumberFormat="1" applyFont="1" applyProtection="1">
      <alignment/>
      <protection/>
    </xf>
    <xf numFmtId="175" fontId="20" fillId="0" borderId="0" xfId="40" applyNumberFormat="1" applyFont="1" applyFill="1" applyAlignment="1">
      <alignment vertical="center" wrapText="1"/>
      <protection/>
    </xf>
    <xf numFmtId="3" fontId="20" fillId="0" borderId="0" xfId="40" applyNumberFormat="1" applyFont="1" applyFill="1" applyAlignment="1" applyProtection="1">
      <alignment vertical="center"/>
      <protection/>
    </xf>
    <xf numFmtId="37" fontId="20" fillId="0" borderId="0" xfId="40" applyNumberFormat="1" applyFont="1" applyFill="1" applyAlignment="1" applyProtection="1">
      <alignment vertical="center"/>
      <protection/>
    </xf>
    <xf numFmtId="0" fontId="23" fillId="0" borderId="0" xfId="40" applyFont="1" applyFill="1" applyAlignment="1" applyProtection="1">
      <alignment horizontal="right" vertical="center" wrapText="1"/>
      <protection/>
    </xf>
    <xf numFmtId="0" fontId="22" fillId="0" borderId="0" xfId="39" applyFont="1" applyFill="1" applyAlignment="1">
      <alignment wrapText="1"/>
      <protection/>
    </xf>
    <xf numFmtId="3" fontId="18" fillId="0" borderId="0" xfId="40" applyNumberFormat="1" applyFont="1" applyAlignment="1">
      <alignment vertical="center"/>
      <protection/>
    </xf>
    <xf numFmtId="0" fontId="18" fillId="0" borderId="0" xfId="40" applyFont="1" applyAlignment="1">
      <alignment vertical="center"/>
      <protection/>
    </xf>
    <xf numFmtId="0" fontId="22" fillId="0" borderId="0" xfId="40" applyFont="1" applyFill="1" applyAlignment="1" applyProtection="1">
      <alignment vertical="center"/>
      <protection/>
    </xf>
    <xf numFmtId="37" fontId="22" fillId="0" borderId="0" xfId="40" applyNumberFormat="1" applyFont="1" applyFill="1" applyAlignment="1" applyProtection="1">
      <alignment vertical="center"/>
      <protection/>
    </xf>
    <xf numFmtId="0" fontId="24" fillId="0" borderId="0" xfId="40" applyFont="1" applyFill="1" applyAlignment="1" applyProtection="1">
      <alignment horizontal="right" wrapText="1"/>
      <protection/>
    </xf>
    <xf numFmtId="0" fontId="22" fillId="0" borderId="0" xfId="39" applyFont="1" applyFill="1" applyAlignment="1">
      <alignment horizontal="right"/>
      <protection/>
    </xf>
    <xf numFmtId="0" fontId="22" fillId="0" borderId="0" xfId="40" applyFont="1" applyFill="1" applyAlignment="1" applyProtection="1">
      <alignment horizontal="right"/>
      <protection/>
    </xf>
    <xf numFmtId="3" fontId="22" fillId="0" borderId="0" xfId="39" applyNumberFormat="1" applyFont="1" applyFill="1">
      <alignment/>
      <protection/>
    </xf>
    <xf numFmtId="172" fontId="25" fillId="0" borderId="0" xfId="40" applyNumberFormat="1" applyFont="1" applyAlignment="1" applyProtection="1">
      <alignment horizontal="right"/>
      <protection/>
    </xf>
    <xf numFmtId="172" fontId="0" fillId="0" borderId="0" xfId="40" applyNumberFormat="1" applyAlignment="1" applyProtection="1">
      <alignment horizontal="right"/>
      <protection/>
    </xf>
    <xf numFmtId="175" fontId="20" fillId="0" borderId="0" xfId="40" applyNumberFormat="1" applyFont="1" applyFill="1" applyAlignment="1">
      <alignment wrapText="1"/>
      <protection/>
    </xf>
    <xf numFmtId="0" fontId="20" fillId="0" borderId="0" xfId="40" applyFont="1" applyFill="1" applyAlignment="1" applyProtection="1">
      <alignment horizontal="right"/>
      <protection/>
    </xf>
    <xf numFmtId="172" fontId="26" fillId="0" borderId="0" xfId="40" applyNumberFormat="1" applyFont="1" applyFill="1" applyAlignment="1" applyProtection="1">
      <alignment horizontal="center"/>
      <protection/>
    </xf>
    <xf numFmtId="3" fontId="22" fillId="0" borderId="0" xfId="40" applyNumberFormat="1" applyFont="1" applyFill="1" applyAlignment="1" applyProtection="1">
      <alignment horizontal="center"/>
      <protection/>
    </xf>
    <xf numFmtId="37" fontId="22" fillId="0" borderId="0" xfId="40" applyNumberFormat="1" applyFont="1" applyFill="1" applyAlignment="1" applyProtection="1">
      <alignment horizontal="center"/>
      <protection/>
    </xf>
    <xf numFmtId="1" fontId="20" fillId="0" borderId="0" xfId="40" applyNumberFormat="1" applyFont="1" applyFill="1">
      <alignment/>
      <protection/>
    </xf>
    <xf numFmtId="0" fontId="20" fillId="0" borderId="0" xfId="40" applyFont="1" applyFill="1" applyProtection="1">
      <alignment/>
      <protection/>
    </xf>
    <xf numFmtId="0" fontId="27" fillId="0" borderId="12" xfId="40" applyFont="1" applyBorder="1">
      <alignment/>
      <protection/>
    </xf>
    <xf numFmtId="0" fontId="28" fillId="0" borderId="12" xfId="40" applyFont="1" applyBorder="1">
      <alignment/>
      <protection/>
    </xf>
    <xf numFmtId="37" fontId="22" fillId="0" borderId="12" xfId="40" applyNumberFormat="1" applyFont="1" applyFill="1" applyBorder="1" applyAlignment="1" applyProtection="1">
      <alignment horizontal="right"/>
      <protection/>
    </xf>
    <xf numFmtId="0" fontId="20" fillId="0" borderId="0" xfId="39" applyFont="1" applyFill="1">
      <alignment/>
      <protection/>
    </xf>
    <xf numFmtId="0" fontId="0" fillId="0" borderId="0" xfId="40" applyAlignment="1" applyProtection="1">
      <alignment horizontal="right"/>
      <protection/>
    </xf>
    <xf numFmtId="0" fontId="29" fillId="0" borderId="0" xfId="40" applyFont="1">
      <alignment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2" fillId="0" borderId="0" xfId="0" applyFont="1" applyFill="1" applyAlignment="1" applyProtection="1">
      <alignment horizontal="right"/>
      <protection/>
    </xf>
    <xf numFmtId="0" fontId="35" fillId="0" borderId="12" xfId="40" applyFont="1" applyBorder="1" applyAlignment="1" applyProtection="1">
      <alignment horizontal="right"/>
      <protection/>
    </xf>
    <xf numFmtId="0" fontId="38" fillId="0" borderId="12" xfId="40" applyFont="1" applyBorder="1">
      <alignment/>
      <protection/>
    </xf>
    <xf numFmtId="175" fontId="39" fillId="0" borderId="0" xfId="40" applyNumberFormat="1" applyFont="1" applyFill="1">
      <alignment/>
      <protection/>
    </xf>
    <xf numFmtId="0" fontId="36" fillId="0" borderId="0" xfId="39" applyFont="1" applyFill="1">
      <alignment/>
      <protection/>
    </xf>
    <xf numFmtId="0" fontId="39" fillId="0" borderId="0" xfId="39" applyFont="1" applyFill="1">
      <alignment/>
      <protection/>
    </xf>
    <xf numFmtId="0" fontId="40" fillId="0" borderId="0" xfId="40" applyFont="1" applyFill="1" applyAlignment="1" applyProtection="1">
      <alignment horizontal="right"/>
      <protection/>
    </xf>
    <xf numFmtId="0" fontId="35" fillId="0" borderId="0" xfId="40" applyFont="1" applyFill="1" applyAlignment="1" applyProtection="1">
      <alignment horizontal="right"/>
      <protection/>
    </xf>
    <xf numFmtId="0" fontId="38" fillId="0" borderId="0" xfId="39" applyFont="1" applyFill="1">
      <alignment/>
      <protection/>
    </xf>
    <xf numFmtId="37" fontId="22" fillId="0" borderId="13" xfId="40" applyNumberFormat="1" applyFont="1" applyFill="1" applyBorder="1" applyProtection="1">
      <alignment/>
      <protection/>
    </xf>
    <xf numFmtId="0" fontId="28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175" fontId="20" fillId="0" borderId="0" xfId="40" applyNumberFormat="1" applyFont="1" applyFill="1" applyAlignment="1">
      <alignment horizontal="right"/>
      <protection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vertical="center"/>
    </xf>
    <xf numFmtId="3" fontId="20" fillId="0" borderId="0" xfId="0" applyNumberFormat="1" applyFon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5" fillId="0" borderId="0" xfId="0" applyNumberFormat="1" applyFont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right"/>
      <protection/>
    </xf>
    <xf numFmtId="172" fontId="25" fillId="0" borderId="0" xfId="0" applyNumberFormat="1" applyFont="1" applyAlignment="1" applyProtection="1">
      <alignment/>
      <protection/>
    </xf>
    <xf numFmtId="3" fontId="20" fillId="0" borderId="0" xfId="0" applyNumberFormat="1" applyFont="1" applyFill="1" applyAlignment="1" applyProtection="1">
      <alignment vertical="center"/>
      <protection/>
    </xf>
    <xf numFmtId="0" fontId="41" fillId="0" borderId="0" xfId="0" applyFont="1" applyBorder="1" applyAlignment="1">
      <alignment/>
    </xf>
    <xf numFmtId="0" fontId="1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176" fontId="18" fillId="0" borderId="11" xfId="0" applyNumberFormat="1" applyFont="1" applyBorder="1" applyAlignment="1" applyProtection="1" quotePrefix="1">
      <alignment horizontal="right"/>
      <protection/>
    </xf>
    <xf numFmtId="37" fontId="10" fillId="0" borderId="0" xfId="0" applyNumberFormat="1" applyFont="1" applyFill="1" applyAlignment="1" applyProtection="1">
      <alignment horizontal="center"/>
      <protection/>
    </xf>
    <xf numFmtId="3" fontId="18" fillId="0" borderId="0" xfId="0" applyNumberFormat="1" applyFont="1" applyAlignment="1">
      <alignment horizontal="right" vertical="center"/>
    </xf>
    <xf numFmtId="172" fontId="25" fillId="0" borderId="0" xfId="0" applyNumberFormat="1" applyFont="1" applyAlignment="1" applyProtection="1">
      <alignment horizontal="right"/>
      <protection/>
    </xf>
    <xf numFmtId="172" fontId="26" fillId="0" borderId="0" xfId="0" applyNumberFormat="1" applyFont="1" applyFill="1" applyAlignment="1" applyProtection="1">
      <alignment horizontal="center"/>
      <protection/>
    </xf>
    <xf numFmtId="175" fontId="20" fillId="0" borderId="0" xfId="0" applyNumberFormat="1" applyFont="1" applyFill="1" applyAlignment="1">
      <alignment horizontal="right"/>
    </xf>
    <xf numFmtId="172" fontId="0" fillId="0" borderId="0" xfId="0" applyNumberFormat="1" applyAlignment="1" applyProtection="1">
      <alignment horizontal="right"/>
      <protection/>
    </xf>
    <xf numFmtId="0" fontId="27" fillId="0" borderId="12" xfId="0" applyFont="1" applyBorder="1" applyAlignment="1">
      <alignment/>
    </xf>
    <xf numFmtId="175" fontId="20" fillId="0" borderId="0" xfId="0" applyNumberFormat="1" applyFont="1" applyFill="1" applyAlignment="1">
      <alignment/>
    </xf>
    <xf numFmtId="0" fontId="10" fillId="0" borderId="11" xfId="4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>
      <alignment horizontal="center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Normal_Tables319-322" xfId="40"/>
    <cellStyle name="Percent" xfId="41"/>
    <cellStyle name="Total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6"/>
  <sheetViews>
    <sheetView tabSelected="1" view="pageBreakPreview" zoomScaleSheetLayoutView="100" zoomScalePageLayoutView="0" workbookViewId="0" topLeftCell="A1">
      <pane xSplit="5430" topLeftCell="S1" activePane="topLeft" state="split"/>
      <selection pane="topLeft" activeCell="B12" sqref="B12"/>
      <selection pane="topRight" activeCell="AB17" sqref="AB17"/>
    </sheetView>
  </sheetViews>
  <sheetFormatPr defaultColWidth="9.796875" defaultRowHeight="15"/>
  <cols>
    <col min="1" max="1" width="15.69921875" style="2" customWidth="1"/>
    <col min="2" max="2" width="5.3984375" style="2" customWidth="1"/>
    <col min="3" max="3" width="5.09765625" style="2" customWidth="1"/>
    <col min="4" max="11" width="5.09765625" style="0" bestFit="1" customWidth="1"/>
    <col min="12" max="12" width="5.296875" style="2" customWidth="1"/>
    <col min="13" max="13" width="5.09765625" style="2" bestFit="1" customWidth="1"/>
    <col min="14" max="27" width="5.296875" style="2" customWidth="1"/>
    <col min="28" max="28" width="47.296875" style="18" bestFit="1" customWidth="1"/>
    <col min="29" max="16384" width="9.796875" style="2" customWidth="1"/>
  </cols>
  <sheetData>
    <row r="1" spans="1:28" ht="21.75" customHeight="1">
      <c r="A1" s="69" t="s">
        <v>69</v>
      </c>
      <c r="B1" s="69"/>
      <c r="C1" s="69"/>
      <c r="D1" s="95"/>
      <c r="E1" s="95"/>
      <c r="F1" s="95"/>
      <c r="G1" s="95"/>
      <c r="H1" s="95"/>
      <c r="I1" s="95"/>
      <c r="J1" s="95"/>
      <c r="K1" s="95"/>
      <c r="L1" s="69"/>
      <c r="M1" s="69"/>
      <c r="N1" s="69"/>
      <c r="O1"/>
      <c r="P1" s="70"/>
      <c r="Q1" s="109"/>
      <c r="R1" s="109"/>
      <c r="S1" s="109"/>
      <c r="T1" s="109"/>
      <c r="U1" s="70"/>
      <c r="V1"/>
      <c r="X1" s="1"/>
      <c r="Y1" s="1"/>
      <c r="Z1" s="1"/>
      <c r="AB1" s="71" t="s">
        <v>70</v>
      </c>
    </row>
    <row r="2" spans="1:28" ht="18" customHeight="1">
      <c r="A2" s="4" t="s">
        <v>0</v>
      </c>
      <c r="B2" s="4"/>
      <c r="C2" s="4"/>
      <c r="D2" s="96"/>
      <c r="E2" s="96"/>
      <c r="F2" s="96"/>
      <c r="G2" s="96"/>
      <c r="H2" s="96"/>
      <c r="I2" s="96"/>
      <c r="J2" s="96"/>
      <c r="K2" s="96"/>
      <c r="L2" s="4"/>
      <c r="M2" s="4"/>
      <c r="N2" s="4"/>
      <c r="O2" s="4"/>
      <c r="P2" s="4"/>
      <c r="Q2" s="4"/>
      <c r="R2" s="4"/>
      <c r="S2" s="4"/>
      <c r="T2" s="4"/>
      <c r="W2" s="3"/>
      <c r="X2" s="3"/>
      <c r="Y2" s="5"/>
      <c r="Z2" s="3"/>
      <c r="AB2" s="6" t="s">
        <v>1</v>
      </c>
    </row>
    <row r="3" spans="1:28" ht="18" customHeight="1">
      <c r="A3" s="7" t="s">
        <v>100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Y3" s="3"/>
      <c r="AA3" s="3"/>
      <c r="AB3" s="6" t="s">
        <v>99</v>
      </c>
    </row>
    <row r="4" spans="1:28" ht="15.75">
      <c r="A4" s="8" t="s">
        <v>2</v>
      </c>
      <c r="B4" s="8"/>
      <c r="C4" s="8"/>
      <c r="D4" s="97"/>
      <c r="E4" s="97"/>
      <c r="F4" s="97"/>
      <c r="G4" s="97"/>
      <c r="H4" s="97"/>
      <c r="I4" s="97"/>
      <c r="J4" s="97"/>
      <c r="K4" s="97"/>
      <c r="L4" s="8"/>
      <c r="M4" s="8"/>
      <c r="N4" s="8"/>
      <c r="O4" s="8"/>
      <c r="P4" s="8"/>
      <c r="Q4" s="8"/>
      <c r="R4" s="8"/>
      <c r="S4" s="8"/>
      <c r="T4" s="8"/>
      <c r="U4" s="9"/>
      <c r="Y4" s="3"/>
      <c r="AA4" s="3"/>
      <c r="AB4" s="10" t="s">
        <v>3</v>
      </c>
    </row>
    <row r="5" spans="24:28" ht="15">
      <c r="X5" s="3"/>
      <c r="Y5" s="3"/>
      <c r="Z5" s="5"/>
      <c r="AA5" s="3"/>
      <c r="AB5" s="11"/>
    </row>
    <row r="6" spans="24:28" ht="15">
      <c r="X6" s="3"/>
      <c r="Y6" s="3"/>
      <c r="Z6" s="3"/>
      <c r="AA6" s="3"/>
      <c r="AB6" s="11"/>
    </row>
    <row r="7" spans="24:28" ht="15">
      <c r="X7" s="3"/>
      <c r="Y7" s="3"/>
      <c r="Z7" s="3"/>
      <c r="AA7" s="3"/>
      <c r="AB7" s="11"/>
    </row>
    <row r="8" spans="1:28" ht="15">
      <c r="A8" s="13"/>
      <c r="B8" s="98" t="s">
        <v>107</v>
      </c>
      <c r="C8" s="98" t="s">
        <v>105</v>
      </c>
      <c r="D8" s="98" t="s">
        <v>103</v>
      </c>
      <c r="E8" s="98" t="s">
        <v>101</v>
      </c>
      <c r="F8" s="98" t="s">
        <v>97</v>
      </c>
      <c r="G8" s="98" t="s">
        <v>95</v>
      </c>
      <c r="H8" s="98" t="s">
        <v>94</v>
      </c>
      <c r="I8" s="98" t="s">
        <v>90</v>
      </c>
      <c r="J8" s="98" t="s">
        <v>89</v>
      </c>
      <c r="K8" s="98" t="s">
        <v>87</v>
      </c>
      <c r="L8" s="14" t="s">
        <v>83</v>
      </c>
      <c r="M8" s="14" t="s">
        <v>84</v>
      </c>
      <c r="N8" s="14" t="s">
        <v>81</v>
      </c>
      <c r="O8" s="14" t="s">
        <v>77</v>
      </c>
      <c r="P8" s="14" t="s">
        <v>7</v>
      </c>
      <c r="Q8" s="14" t="s">
        <v>8</v>
      </c>
      <c r="R8" s="14" t="s">
        <v>9</v>
      </c>
      <c r="S8" s="14" t="s">
        <v>10</v>
      </c>
      <c r="T8" s="14" t="s">
        <v>11</v>
      </c>
      <c r="U8" s="14" t="s">
        <v>12</v>
      </c>
      <c r="V8" s="14" t="s">
        <v>13</v>
      </c>
      <c r="W8" s="14" t="s">
        <v>14</v>
      </c>
      <c r="X8" s="14" t="s">
        <v>4</v>
      </c>
      <c r="Y8" s="14" t="s">
        <v>15</v>
      </c>
      <c r="Z8" s="14" t="s">
        <v>16</v>
      </c>
      <c r="AA8" s="14" t="s">
        <v>5</v>
      </c>
      <c r="AB8" s="12"/>
    </row>
    <row r="9" spans="1:28" ht="15">
      <c r="A9" s="99"/>
      <c r="B9" s="99" t="s">
        <v>108</v>
      </c>
      <c r="C9" s="99" t="s">
        <v>106</v>
      </c>
      <c r="D9" s="99" t="s">
        <v>104</v>
      </c>
      <c r="E9" s="99" t="s">
        <v>102</v>
      </c>
      <c r="F9" s="99" t="s">
        <v>98</v>
      </c>
      <c r="G9" s="99" t="s">
        <v>96</v>
      </c>
      <c r="H9" s="99" t="s">
        <v>93</v>
      </c>
      <c r="I9" s="99" t="s">
        <v>92</v>
      </c>
      <c r="J9" s="99" t="s">
        <v>91</v>
      </c>
      <c r="K9" s="99" t="s">
        <v>88</v>
      </c>
      <c r="L9" s="16" t="s">
        <v>85</v>
      </c>
      <c r="M9" s="16" t="s">
        <v>86</v>
      </c>
      <c r="N9" s="16" t="s">
        <v>82</v>
      </c>
      <c r="O9" s="16" t="s">
        <v>78</v>
      </c>
      <c r="P9" s="16" t="s">
        <v>17</v>
      </c>
      <c r="Q9" s="16" t="s">
        <v>18</v>
      </c>
      <c r="R9" s="16" t="s">
        <v>19</v>
      </c>
      <c r="S9" s="16" t="s">
        <v>20</v>
      </c>
      <c r="T9" s="16" t="s">
        <v>21</v>
      </c>
      <c r="U9" s="16" t="s">
        <v>22</v>
      </c>
      <c r="V9" s="17" t="s">
        <v>23</v>
      </c>
      <c r="W9" s="17" t="s">
        <v>24</v>
      </c>
      <c r="X9" s="17" t="s">
        <v>25</v>
      </c>
      <c r="Y9" s="16" t="s">
        <v>26</v>
      </c>
      <c r="Z9" s="17" t="s">
        <v>27</v>
      </c>
      <c r="AA9" s="16" t="s">
        <v>6</v>
      </c>
      <c r="AB9" s="108"/>
    </row>
    <row r="10" spans="1:28" ht="15">
      <c r="A10" s="13"/>
      <c r="B10" s="13"/>
      <c r="C10" s="13"/>
      <c r="D10" s="100"/>
      <c r="E10" s="100"/>
      <c r="F10" s="100"/>
      <c r="G10" s="100"/>
      <c r="H10" s="100"/>
      <c r="I10" s="100"/>
      <c r="J10" s="100"/>
      <c r="K10" s="10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8"/>
      <c r="W10" s="18"/>
      <c r="X10" s="12"/>
      <c r="Y10" s="12"/>
      <c r="Z10" s="12"/>
      <c r="AA10" s="12"/>
      <c r="AB10" s="12"/>
    </row>
    <row r="11" spans="1:28" ht="15">
      <c r="A11" s="19" t="s">
        <v>28</v>
      </c>
      <c r="B11" s="89">
        <f>B13+B25+B33</f>
        <v>602</v>
      </c>
      <c r="C11" s="89">
        <f>C13+C25+C33</f>
        <v>2264</v>
      </c>
      <c r="D11" s="89">
        <f>D13+D25+D33</f>
        <v>4236</v>
      </c>
      <c r="E11" s="89">
        <f>E13+E25+E33</f>
        <v>6052</v>
      </c>
      <c r="F11" s="89">
        <f aca="true" t="shared" si="0" ref="F11:K11">F13+F25+F33</f>
        <v>7191</v>
      </c>
      <c r="G11" s="89">
        <f t="shared" si="0"/>
        <v>7869</v>
      </c>
      <c r="H11" s="89">
        <f t="shared" si="0"/>
        <v>8292</v>
      </c>
      <c r="I11" s="89">
        <f t="shared" si="0"/>
        <v>8506</v>
      </c>
      <c r="J11" s="89">
        <f t="shared" si="0"/>
        <v>8529</v>
      </c>
      <c r="K11" s="89">
        <f t="shared" si="0"/>
        <v>8694</v>
      </c>
      <c r="L11" s="89">
        <v>8588</v>
      </c>
      <c r="M11" s="89">
        <v>8460</v>
      </c>
      <c r="N11" s="89">
        <f>N13+N25+N33</f>
        <v>8143</v>
      </c>
      <c r="O11" s="20">
        <f>O13+O25+O33</f>
        <v>8540</v>
      </c>
      <c r="P11" s="20">
        <f>P13+P25+P33</f>
        <v>8511</v>
      </c>
      <c r="Q11" s="20">
        <f>Q13+Q20+Q25+Q33</f>
        <v>8199</v>
      </c>
      <c r="R11" s="20">
        <f>R13+R20+R25+R33</f>
        <v>7887</v>
      </c>
      <c r="S11" s="20">
        <f>S13+S20+S25+S33</f>
        <v>7374</v>
      </c>
      <c r="T11" s="20">
        <f>T13+T20+T25+T33</f>
        <v>7279</v>
      </c>
      <c r="U11" s="20">
        <f>U13+U20+U25+U33</f>
        <v>7294</v>
      </c>
      <c r="V11" s="21">
        <f aca="true" t="shared" si="1" ref="V11:AA11">V13+V20+V25+V30+V33</f>
        <v>6970</v>
      </c>
      <c r="W11" s="21">
        <f t="shared" si="1"/>
        <v>6110</v>
      </c>
      <c r="X11" s="21">
        <f t="shared" si="1"/>
        <v>5387</v>
      </c>
      <c r="Y11" s="21">
        <f t="shared" si="1"/>
        <v>3890</v>
      </c>
      <c r="Z11" s="21">
        <f t="shared" si="1"/>
        <v>3229</v>
      </c>
      <c r="AA11" s="21">
        <f t="shared" si="1"/>
        <v>2245</v>
      </c>
      <c r="AB11" s="22" t="s">
        <v>29</v>
      </c>
    </row>
    <row r="12" spans="1:28" ht="15">
      <c r="A12" s="15"/>
      <c r="B12" s="1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5"/>
      <c r="P12" s="15"/>
      <c r="Q12" s="15"/>
      <c r="R12" s="15"/>
      <c r="S12" s="15"/>
      <c r="T12" s="15"/>
      <c r="U12" s="15"/>
      <c r="V12" s="24"/>
      <c r="W12" s="25"/>
      <c r="X12" s="26"/>
      <c r="Y12" s="27"/>
      <c r="Z12" s="27"/>
      <c r="AA12" s="27"/>
      <c r="AB12" s="11"/>
    </row>
    <row r="13" spans="1:28" ht="15">
      <c r="A13" s="28" t="s">
        <v>30</v>
      </c>
      <c r="B13" s="89">
        <f>SUM(B14:B18)</f>
        <v>531</v>
      </c>
      <c r="C13" s="89">
        <f>SUM(C14:C18)</f>
        <v>2024</v>
      </c>
      <c r="D13" s="89">
        <f>SUM(D14:D18)</f>
        <v>3726</v>
      </c>
      <c r="E13" s="89">
        <f>SUM(E14:E18)</f>
        <v>5293</v>
      </c>
      <c r="F13" s="89">
        <f aca="true" t="shared" si="2" ref="F13:K13">SUM(F14:F18)</f>
        <v>6217</v>
      </c>
      <c r="G13" s="89">
        <f t="shared" si="2"/>
        <v>6756</v>
      </c>
      <c r="H13" s="89">
        <f t="shared" si="2"/>
        <v>7139</v>
      </c>
      <c r="I13" s="89">
        <f t="shared" si="2"/>
        <v>7273</v>
      </c>
      <c r="J13" s="89">
        <f t="shared" si="2"/>
        <v>7212</v>
      </c>
      <c r="K13" s="89">
        <f t="shared" si="2"/>
        <v>7168</v>
      </c>
      <c r="L13" s="89">
        <v>6998</v>
      </c>
      <c r="M13" s="89">
        <v>6548</v>
      </c>
      <c r="N13" s="89">
        <f>SUM(N14:N18)</f>
        <v>6155</v>
      </c>
      <c r="O13" s="20">
        <f aca="true" t="shared" si="3" ref="O13:Y13">SUM(O14:O18)</f>
        <v>6130</v>
      </c>
      <c r="P13" s="20">
        <f t="shared" si="3"/>
        <v>5951</v>
      </c>
      <c r="Q13" s="20">
        <f t="shared" si="3"/>
        <v>5818</v>
      </c>
      <c r="R13" s="20">
        <f t="shared" si="3"/>
        <v>5639</v>
      </c>
      <c r="S13" s="20">
        <f t="shared" si="3"/>
        <v>5319</v>
      </c>
      <c r="T13" s="20">
        <f t="shared" si="3"/>
        <v>5371</v>
      </c>
      <c r="U13" s="20">
        <f t="shared" si="3"/>
        <v>5023</v>
      </c>
      <c r="V13" s="20">
        <f t="shared" si="3"/>
        <v>4888</v>
      </c>
      <c r="W13" s="21">
        <f t="shared" si="3"/>
        <v>4524</v>
      </c>
      <c r="X13" s="21">
        <f t="shared" si="3"/>
        <v>3866</v>
      </c>
      <c r="Y13" s="21">
        <f t="shared" si="3"/>
        <v>2554</v>
      </c>
      <c r="Z13" s="21">
        <f>SUM(Z14:Z17)</f>
        <v>1366</v>
      </c>
      <c r="AA13" s="21">
        <f>SUM(AA14:AA17)</f>
        <v>885</v>
      </c>
      <c r="AB13" s="29" t="s">
        <v>31</v>
      </c>
    </row>
    <row r="14" spans="1:28" ht="15">
      <c r="A14" s="30" t="s">
        <v>32</v>
      </c>
      <c r="B14" s="87" t="s">
        <v>40</v>
      </c>
      <c r="C14" s="30">
        <v>341</v>
      </c>
      <c r="D14" s="86">
        <v>732</v>
      </c>
      <c r="E14" s="86">
        <v>1152</v>
      </c>
      <c r="F14" s="86">
        <v>1331</v>
      </c>
      <c r="G14" s="86">
        <v>1388</v>
      </c>
      <c r="H14" s="86">
        <v>1423</v>
      </c>
      <c r="I14" s="86">
        <v>1411</v>
      </c>
      <c r="J14" s="86">
        <v>1436</v>
      </c>
      <c r="K14" s="86">
        <v>1406</v>
      </c>
      <c r="L14" s="86">
        <v>1305</v>
      </c>
      <c r="M14" s="86">
        <v>1195</v>
      </c>
      <c r="N14" s="86">
        <v>1044</v>
      </c>
      <c r="O14" s="24">
        <v>1001</v>
      </c>
      <c r="P14" s="24">
        <v>1020</v>
      </c>
      <c r="Q14" s="30">
        <v>996</v>
      </c>
      <c r="R14" s="30">
        <v>931</v>
      </c>
      <c r="S14" s="30">
        <v>883</v>
      </c>
      <c r="T14" s="30">
        <f>805-1</f>
        <v>804</v>
      </c>
      <c r="U14" s="25">
        <v>740</v>
      </c>
      <c r="V14" s="25">
        <v>773</v>
      </c>
      <c r="W14" s="25">
        <v>763</v>
      </c>
      <c r="X14" s="31">
        <v>650</v>
      </c>
      <c r="Y14" s="31">
        <v>385</v>
      </c>
      <c r="Z14" s="27">
        <v>266</v>
      </c>
      <c r="AA14" s="27">
        <v>161</v>
      </c>
      <c r="AB14" s="32" t="s">
        <v>33</v>
      </c>
    </row>
    <row r="15" spans="1:28" ht="15">
      <c r="A15" s="30" t="s">
        <v>34</v>
      </c>
      <c r="B15" s="30">
        <v>255</v>
      </c>
      <c r="C15" s="30">
        <v>722</v>
      </c>
      <c r="D15" s="86">
        <v>1247</v>
      </c>
      <c r="E15" s="86">
        <v>1589</v>
      </c>
      <c r="F15" s="86">
        <v>1800</v>
      </c>
      <c r="G15" s="86">
        <v>1786</v>
      </c>
      <c r="H15" s="86">
        <v>1717</v>
      </c>
      <c r="I15" s="86">
        <v>1873</v>
      </c>
      <c r="J15" s="86">
        <v>1924</v>
      </c>
      <c r="K15" s="86">
        <v>2067</v>
      </c>
      <c r="L15" s="86">
        <v>2275</v>
      </c>
      <c r="M15" s="86">
        <v>2396</v>
      </c>
      <c r="N15" s="86">
        <v>2647</v>
      </c>
      <c r="O15" s="24">
        <v>2747</v>
      </c>
      <c r="P15" s="24">
        <v>2666</v>
      </c>
      <c r="Q15" s="24">
        <v>2454</v>
      </c>
      <c r="R15" s="24">
        <v>2374</v>
      </c>
      <c r="S15" s="24">
        <v>2094</v>
      </c>
      <c r="T15" s="24">
        <f>2069-9</f>
        <v>2060</v>
      </c>
      <c r="U15" s="24">
        <v>1786</v>
      </c>
      <c r="V15" s="24">
        <v>1594</v>
      </c>
      <c r="W15" s="24">
        <v>1490</v>
      </c>
      <c r="X15" s="33">
        <v>1261</v>
      </c>
      <c r="Y15" s="31">
        <v>898</v>
      </c>
      <c r="Z15" s="27">
        <v>496</v>
      </c>
      <c r="AA15" s="27">
        <v>279</v>
      </c>
      <c r="AB15" s="32" t="s">
        <v>35</v>
      </c>
    </row>
    <row r="16" spans="1:28" ht="15">
      <c r="A16" s="30" t="s">
        <v>36</v>
      </c>
      <c r="B16" s="30">
        <v>111</v>
      </c>
      <c r="C16" s="30">
        <v>238</v>
      </c>
      <c r="D16" s="86">
        <v>429</v>
      </c>
      <c r="E16" s="86">
        <v>613</v>
      </c>
      <c r="F16" s="86">
        <v>968</v>
      </c>
      <c r="G16" s="86">
        <v>1319</v>
      </c>
      <c r="H16" s="86">
        <v>1494</v>
      </c>
      <c r="I16" s="86">
        <v>1576</v>
      </c>
      <c r="J16" s="86">
        <v>1524</v>
      </c>
      <c r="K16" s="86">
        <v>1487</v>
      </c>
      <c r="L16" s="86">
        <v>1464</v>
      </c>
      <c r="M16" s="86">
        <v>1281</v>
      </c>
      <c r="N16" s="86">
        <v>976</v>
      </c>
      <c r="O16" s="24">
        <v>874</v>
      </c>
      <c r="P16" s="24">
        <v>726</v>
      </c>
      <c r="Q16" s="30">
        <v>727</v>
      </c>
      <c r="R16" s="30">
        <v>697</v>
      </c>
      <c r="S16" s="30">
        <v>664</v>
      </c>
      <c r="T16" s="30">
        <f>727-61</f>
        <v>666</v>
      </c>
      <c r="U16" s="24">
        <v>760</v>
      </c>
      <c r="V16" s="24">
        <f>801</f>
        <v>801</v>
      </c>
      <c r="W16" s="25">
        <v>742</v>
      </c>
      <c r="X16" s="31">
        <v>661</v>
      </c>
      <c r="Y16" s="31">
        <v>499</v>
      </c>
      <c r="Z16" s="27">
        <v>388</v>
      </c>
      <c r="AA16" s="27">
        <v>244</v>
      </c>
      <c r="AB16" s="32" t="s">
        <v>37</v>
      </c>
    </row>
    <row r="17" spans="1:28" ht="15">
      <c r="A17" s="30" t="s">
        <v>38</v>
      </c>
      <c r="B17" s="92" t="s">
        <v>40</v>
      </c>
      <c r="C17" s="87" t="s">
        <v>40</v>
      </c>
      <c r="D17" s="87" t="s">
        <v>40</v>
      </c>
      <c r="E17" s="87" t="s">
        <v>40</v>
      </c>
      <c r="F17" s="87" t="s">
        <v>40</v>
      </c>
      <c r="G17" s="87" t="s">
        <v>40</v>
      </c>
      <c r="H17" s="87" t="s">
        <v>40</v>
      </c>
      <c r="I17" s="87" t="s">
        <v>40</v>
      </c>
      <c r="J17" s="87" t="s">
        <v>40</v>
      </c>
      <c r="K17" s="87" t="s">
        <v>40</v>
      </c>
      <c r="L17" s="87" t="s">
        <v>40</v>
      </c>
      <c r="M17" s="87" t="s">
        <v>40</v>
      </c>
      <c r="N17" s="87" t="s">
        <v>40</v>
      </c>
      <c r="O17" s="24">
        <v>204</v>
      </c>
      <c r="P17" s="24">
        <v>360</v>
      </c>
      <c r="Q17" s="30">
        <v>652</v>
      </c>
      <c r="R17" s="30">
        <v>675</v>
      </c>
      <c r="S17" s="30">
        <v>772</v>
      </c>
      <c r="T17" s="30">
        <f>900-4</f>
        <v>896</v>
      </c>
      <c r="U17" s="24">
        <v>841</v>
      </c>
      <c r="V17" s="24">
        <v>850</v>
      </c>
      <c r="W17" s="25">
        <v>769</v>
      </c>
      <c r="X17" s="31">
        <v>823</v>
      </c>
      <c r="Y17" s="31">
        <v>491</v>
      </c>
      <c r="Z17" s="27">
        <v>216</v>
      </c>
      <c r="AA17" s="27">
        <v>201</v>
      </c>
      <c r="AB17" s="32" t="s">
        <v>39</v>
      </c>
    </row>
    <row r="18" spans="1:28" ht="15">
      <c r="A18" s="30" t="s">
        <v>41</v>
      </c>
      <c r="B18" s="30">
        <v>165</v>
      </c>
      <c r="C18" s="30">
        <v>723</v>
      </c>
      <c r="D18" s="86">
        <v>1318</v>
      </c>
      <c r="E18" s="86">
        <v>1939</v>
      </c>
      <c r="F18" s="86">
        <v>2118</v>
      </c>
      <c r="G18" s="86">
        <v>2263</v>
      </c>
      <c r="H18" s="86">
        <v>2505</v>
      </c>
      <c r="I18" s="86">
        <v>2413</v>
      </c>
      <c r="J18" s="86">
        <v>2328</v>
      </c>
      <c r="K18" s="86">
        <v>2208</v>
      </c>
      <c r="L18" s="86">
        <v>1954</v>
      </c>
      <c r="M18" s="86">
        <v>1676</v>
      </c>
      <c r="N18" s="86">
        <v>1488</v>
      </c>
      <c r="O18" s="24">
        <v>1304</v>
      </c>
      <c r="P18" s="24">
        <v>1179</v>
      </c>
      <c r="Q18" s="30">
        <v>989</v>
      </c>
      <c r="R18" s="30">
        <v>962</v>
      </c>
      <c r="S18" s="30">
        <v>906</v>
      </c>
      <c r="T18" s="30">
        <v>945</v>
      </c>
      <c r="U18" s="24">
        <v>896</v>
      </c>
      <c r="V18" s="24">
        <f>870</f>
        <v>870</v>
      </c>
      <c r="W18" s="25">
        <v>760</v>
      </c>
      <c r="X18" s="31">
        <v>471</v>
      </c>
      <c r="Y18" s="31">
        <v>281</v>
      </c>
      <c r="Z18" s="34" t="s">
        <v>40</v>
      </c>
      <c r="AA18" s="34" t="s">
        <v>40</v>
      </c>
      <c r="AB18" s="32" t="s">
        <v>42</v>
      </c>
    </row>
    <row r="19" spans="1:28" ht="15">
      <c r="A19" s="35"/>
      <c r="B19" s="35"/>
      <c r="C19" s="35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35"/>
      <c r="P19" s="35"/>
      <c r="Q19" s="35"/>
      <c r="R19" s="35"/>
      <c r="S19" s="35"/>
      <c r="T19" s="35"/>
      <c r="U19" s="36"/>
      <c r="V19" s="24"/>
      <c r="W19" s="25"/>
      <c r="X19" s="26"/>
      <c r="Y19" s="26"/>
      <c r="Z19" s="26"/>
      <c r="AA19" s="26"/>
      <c r="AB19" s="32"/>
    </row>
    <row r="20" spans="1:28" ht="15">
      <c r="A20" s="28" t="s">
        <v>43</v>
      </c>
      <c r="B20" s="92" t="s">
        <v>40</v>
      </c>
      <c r="C20" s="92" t="s">
        <v>40</v>
      </c>
      <c r="D20" s="92" t="s">
        <v>40</v>
      </c>
      <c r="E20" s="92" t="s">
        <v>40</v>
      </c>
      <c r="F20" s="92" t="s">
        <v>40</v>
      </c>
      <c r="G20" s="92" t="s">
        <v>40</v>
      </c>
      <c r="H20" s="92" t="s">
        <v>40</v>
      </c>
      <c r="I20" s="92" t="s">
        <v>40</v>
      </c>
      <c r="J20" s="92" t="s">
        <v>40</v>
      </c>
      <c r="K20" s="92" t="s">
        <v>40</v>
      </c>
      <c r="L20" s="92" t="s">
        <v>40</v>
      </c>
      <c r="M20" s="92" t="s">
        <v>40</v>
      </c>
      <c r="N20" s="92" t="s">
        <v>40</v>
      </c>
      <c r="O20" s="37" t="s">
        <v>40</v>
      </c>
      <c r="P20" s="37" t="s">
        <v>40</v>
      </c>
      <c r="Q20" s="37" t="s">
        <v>40</v>
      </c>
      <c r="R20" s="37" t="s">
        <v>40</v>
      </c>
      <c r="S20" s="37" t="s">
        <v>40</v>
      </c>
      <c r="T20" s="37" t="s">
        <v>40</v>
      </c>
      <c r="U20" s="37" t="s">
        <v>40</v>
      </c>
      <c r="V20" s="37" t="s">
        <v>40</v>
      </c>
      <c r="W20" s="34" t="s">
        <v>40</v>
      </c>
      <c r="X20" s="21">
        <f>SUM(X21:X24)</f>
        <v>282</v>
      </c>
      <c r="Y20" s="21">
        <f>SUM(Y21:Y24)</f>
        <v>596</v>
      </c>
      <c r="Z20" s="21">
        <f>SUM(Z21:Z24)</f>
        <v>676</v>
      </c>
      <c r="AA20" s="21">
        <f>SUM(AA21:AA24)</f>
        <v>512</v>
      </c>
      <c r="AB20" s="29" t="s">
        <v>44</v>
      </c>
    </row>
    <row r="21" spans="1:28" ht="15">
      <c r="A21" s="30" t="s">
        <v>45</v>
      </c>
      <c r="B21" s="92" t="s">
        <v>40</v>
      </c>
      <c r="C21" s="92" t="s">
        <v>40</v>
      </c>
      <c r="D21" s="92" t="s">
        <v>40</v>
      </c>
      <c r="E21" s="92" t="s">
        <v>40</v>
      </c>
      <c r="F21" s="92" t="s">
        <v>40</v>
      </c>
      <c r="G21" s="92" t="s">
        <v>40</v>
      </c>
      <c r="H21" s="92" t="s">
        <v>40</v>
      </c>
      <c r="I21" s="92" t="s">
        <v>40</v>
      </c>
      <c r="J21" s="92" t="s">
        <v>40</v>
      </c>
      <c r="K21" s="92" t="s">
        <v>40</v>
      </c>
      <c r="L21" s="92" t="s">
        <v>40</v>
      </c>
      <c r="M21" s="92" t="s">
        <v>40</v>
      </c>
      <c r="N21" s="92" t="s">
        <v>40</v>
      </c>
      <c r="O21" s="37" t="s">
        <v>40</v>
      </c>
      <c r="P21" s="37" t="s">
        <v>40</v>
      </c>
      <c r="Q21" s="37" t="s">
        <v>40</v>
      </c>
      <c r="R21" s="37" t="s">
        <v>40</v>
      </c>
      <c r="S21" s="37" t="s">
        <v>40</v>
      </c>
      <c r="T21" s="37" t="s">
        <v>40</v>
      </c>
      <c r="U21" s="37" t="s">
        <v>40</v>
      </c>
      <c r="V21" s="38" t="s">
        <v>40</v>
      </c>
      <c r="W21" s="39" t="s">
        <v>40</v>
      </c>
      <c r="X21" s="31">
        <v>129</v>
      </c>
      <c r="Y21" s="31">
        <v>221</v>
      </c>
      <c r="Z21" s="27">
        <v>231</v>
      </c>
      <c r="AA21" s="27">
        <v>214</v>
      </c>
      <c r="AB21" s="32" t="s">
        <v>46</v>
      </c>
    </row>
    <row r="22" spans="1:28" ht="15">
      <c r="A22" s="30" t="s">
        <v>41</v>
      </c>
      <c r="B22" s="92" t="s">
        <v>40</v>
      </c>
      <c r="C22" s="92" t="s">
        <v>40</v>
      </c>
      <c r="D22" s="92" t="s">
        <v>40</v>
      </c>
      <c r="E22" s="92" t="s">
        <v>40</v>
      </c>
      <c r="F22" s="92" t="s">
        <v>40</v>
      </c>
      <c r="G22" s="92" t="s">
        <v>40</v>
      </c>
      <c r="H22" s="92" t="s">
        <v>40</v>
      </c>
      <c r="I22" s="92" t="s">
        <v>40</v>
      </c>
      <c r="J22" s="92" t="s">
        <v>40</v>
      </c>
      <c r="K22" s="92" t="s">
        <v>40</v>
      </c>
      <c r="L22" s="92" t="s">
        <v>40</v>
      </c>
      <c r="M22" s="92" t="s">
        <v>40</v>
      </c>
      <c r="N22" s="92" t="s">
        <v>40</v>
      </c>
      <c r="O22" s="37" t="s">
        <v>40</v>
      </c>
      <c r="P22" s="37" t="s">
        <v>40</v>
      </c>
      <c r="Q22" s="37" t="s">
        <v>40</v>
      </c>
      <c r="R22" s="37" t="s">
        <v>40</v>
      </c>
      <c r="S22" s="37" t="s">
        <v>40</v>
      </c>
      <c r="T22" s="37" t="s">
        <v>40</v>
      </c>
      <c r="U22" s="37" t="s">
        <v>40</v>
      </c>
      <c r="V22" s="38" t="s">
        <v>40</v>
      </c>
      <c r="W22" s="39" t="s">
        <v>40</v>
      </c>
      <c r="X22" s="31">
        <v>53</v>
      </c>
      <c r="Y22" s="31">
        <v>64</v>
      </c>
      <c r="Z22" s="27">
        <v>69</v>
      </c>
      <c r="AA22" s="27">
        <v>37</v>
      </c>
      <c r="AB22" s="32" t="s">
        <v>42</v>
      </c>
    </row>
    <row r="23" spans="1:28" ht="15">
      <c r="A23" s="30" t="s">
        <v>47</v>
      </c>
      <c r="B23" s="92" t="s">
        <v>40</v>
      </c>
      <c r="C23" s="92" t="s">
        <v>40</v>
      </c>
      <c r="D23" s="92" t="s">
        <v>40</v>
      </c>
      <c r="E23" s="92" t="s">
        <v>40</v>
      </c>
      <c r="F23" s="92" t="s">
        <v>40</v>
      </c>
      <c r="G23" s="92" t="s">
        <v>40</v>
      </c>
      <c r="H23" s="92" t="s">
        <v>40</v>
      </c>
      <c r="I23" s="92" t="s">
        <v>40</v>
      </c>
      <c r="J23" s="92" t="s">
        <v>40</v>
      </c>
      <c r="K23" s="92" t="s">
        <v>40</v>
      </c>
      <c r="L23" s="92" t="s">
        <v>40</v>
      </c>
      <c r="M23" s="92" t="s">
        <v>40</v>
      </c>
      <c r="N23" s="92" t="s">
        <v>40</v>
      </c>
      <c r="O23" s="37" t="s">
        <v>40</v>
      </c>
      <c r="P23" s="37" t="s">
        <v>40</v>
      </c>
      <c r="Q23" s="37" t="s">
        <v>40</v>
      </c>
      <c r="R23" s="37" t="s">
        <v>40</v>
      </c>
      <c r="S23" s="37" t="s">
        <v>40</v>
      </c>
      <c r="T23" s="37" t="s">
        <v>40</v>
      </c>
      <c r="U23" s="37" t="s">
        <v>40</v>
      </c>
      <c r="V23" s="38" t="s">
        <v>40</v>
      </c>
      <c r="W23" s="39" t="s">
        <v>40</v>
      </c>
      <c r="X23" s="31">
        <v>100</v>
      </c>
      <c r="Y23" s="31">
        <v>311</v>
      </c>
      <c r="Z23" s="27">
        <v>376</v>
      </c>
      <c r="AA23" s="27">
        <v>261</v>
      </c>
      <c r="AB23" s="32" t="s">
        <v>48</v>
      </c>
    </row>
    <row r="24" spans="1:28" ht="15">
      <c r="A24" s="40"/>
      <c r="B24" s="40"/>
      <c r="C24" s="40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40"/>
      <c r="P24" s="40"/>
      <c r="Q24" s="40"/>
      <c r="R24" s="40"/>
      <c r="S24" s="40"/>
      <c r="T24" s="40"/>
      <c r="U24" s="23"/>
      <c r="V24" s="24"/>
      <c r="W24" s="25"/>
      <c r="X24" s="26"/>
      <c r="Y24" s="26"/>
      <c r="Z24" s="27"/>
      <c r="AA24" s="27"/>
      <c r="AB24" s="32"/>
    </row>
    <row r="25" spans="1:28" ht="30" customHeight="1">
      <c r="A25" s="41" t="s">
        <v>49</v>
      </c>
      <c r="B25" s="94">
        <f>SUM(B26:B28)</f>
        <v>71</v>
      </c>
      <c r="C25" s="94">
        <f>SUM(C26:C28)</f>
        <v>240</v>
      </c>
      <c r="D25" s="94">
        <f>SUM(D26:D28)</f>
        <v>510</v>
      </c>
      <c r="E25" s="94">
        <f>SUM(E26:E28)</f>
        <v>759</v>
      </c>
      <c r="F25" s="94">
        <f aca="true" t="shared" si="4" ref="F25:K25">SUM(F26:F28)</f>
        <v>974</v>
      </c>
      <c r="G25" s="94">
        <f t="shared" si="4"/>
        <v>1113</v>
      </c>
      <c r="H25" s="94">
        <f t="shared" si="4"/>
        <v>1153</v>
      </c>
      <c r="I25" s="94">
        <f t="shared" si="4"/>
        <v>1233</v>
      </c>
      <c r="J25" s="94">
        <f t="shared" si="4"/>
        <v>1317</v>
      </c>
      <c r="K25" s="94">
        <f t="shared" si="4"/>
        <v>1526</v>
      </c>
      <c r="L25" s="94">
        <v>1590</v>
      </c>
      <c r="M25" s="94">
        <v>1912</v>
      </c>
      <c r="N25" s="94">
        <f>SUM(N26:N28)</f>
        <v>1988</v>
      </c>
      <c r="O25" s="42">
        <f aca="true" t="shared" si="5" ref="O25:Y25">SUM(O26:O28)</f>
        <v>2410</v>
      </c>
      <c r="P25" s="42">
        <f t="shared" si="5"/>
        <v>2537</v>
      </c>
      <c r="Q25" s="42">
        <f t="shared" si="5"/>
        <v>2361</v>
      </c>
      <c r="R25" s="42">
        <f t="shared" si="5"/>
        <v>2234</v>
      </c>
      <c r="S25" s="42">
        <f t="shared" si="5"/>
        <v>2039</v>
      </c>
      <c r="T25" s="42">
        <f t="shared" si="5"/>
        <v>1888</v>
      </c>
      <c r="U25" s="42">
        <f t="shared" si="5"/>
        <v>2250</v>
      </c>
      <c r="V25" s="42">
        <f t="shared" si="5"/>
        <v>1955</v>
      </c>
      <c r="W25" s="43">
        <f t="shared" si="5"/>
        <v>1437</v>
      </c>
      <c r="X25" s="43">
        <f t="shared" si="5"/>
        <v>1141</v>
      </c>
      <c r="Y25" s="43">
        <f t="shared" si="5"/>
        <v>712</v>
      </c>
      <c r="Z25" s="43">
        <f>SUM(Z26:Z27)</f>
        <v>967</v>
      </c>
      <c r="AA25" s="43">
        <f>SUM(AA26:AA27)</f>
        <v>601</v>
      </c>
      <c r="AB25" s="44" t="s">
        <v>50</v>
      </c>
    </row>
    <row r="26" spans="1:28" ht="27.75" customHeight="1">
      <c r="A26" s="45" t="s">
        <v>51</v>
      </c>
      <c r="B26" s="101" t="s">
        <v>40</v>
      </c>
      <c r="C26" s="101" t="s">
        <v>40</v>
      </c>
      <c r="D26" s="101" t="s">
        <v>40</v>
      </c>
      <c r="E26" s="101" t="s">
        <v>40</v>
      </c>
      <c r="F26" s="101" t="s">
        <v>40</v>
      </c>
      <c r="G26" s="101" t="s">
        <v>40</v>
      </c>
      <c r="H26" s="101" t="s">
        <v>40</v>
      </c>
      <c r="I26" s="101" t="s">
        <v>40</v>
      </c>
      <c r="J26" s="101">
        <v>3</v>
      </c>
      <c r="K26" s="101">
        <v>202</v>
      </c>
      <c r="L26" s="88">
        <v>407</v>
      </c>
      <c r="M26" s="88">
        <v>709</v>
      </c>
      <c r="N26" s="88">
        <v>803</v>
      </c>
      <c r="O26" s="46">
        <v>1156</v>
      </c>
      <c r="P26" s="46">
        <v>1370</v>
      </c>
      <c r="Q26" s="46">
        <v>1347</v>
      </c>
      <c r="R26" s="46">
        <v>1331</v>
      </c>
      <c r="S26" s="46">
        <v>1304</v>
      </c>
      <c r="T26" s="46">
        <v>1299</v>
      </c>
      <c r="U26" s="46">
        <v>1519</v>
      </c>
      <c r="V26" s="46">
        <v>1257</v>
      </c>
      <c r="W26" s="47">
        <v>972</v>
      </c>
      <c r="X26" s="48">
        <v>848</v>
      </c>
      <c r="Y26" s="48">
        <v>660</v>
      </c>
      <c r="Z26" s="49">
        <v>863</v>
      </c>
      <c r="AA26" s="49">
        <v>500</v>
      </c>
      <c r="AB26" s="50" t="s">
        <v>52</v>
      </c>
    </row>
    <row r="27" spans="1:28" ht="15">
      <c r="A27" s="30" t="s">
        <v>53</v>
      </c>
      <c r="B27" s="51" t="s">
        <v>40</v>
      </c>
      <c r="C27" s="51" t="s">
        <v>40</v>
      </c>
      <c r="D27" s="51" t="s">
        <v>40</v>
      </c>
      <c r="E27" s="51" t="s">
        <v>40</v>
      </c>
      <c r="F27" s="51" t="s">
        <v>40</v>
      </c>
      <c r="G27" s="51" t="s">
        <v>40</v>
      </c>
      <c r="H27" s="51" t="s">
        <v>40</v>
      </c>
      <c r="I27" s="51" t="s">
        <v>40</v>
      </c>
      <c r="J27" s="51" t="s">
        <v>40</v>
      </c>
      <c r="K27" s="51" t="s">
        <v>40</v>
      </c>
      <c r="L27" s="51" t="s">
        <v>40</v>
      </c>
      <c r="M27" s="51" t="s">
        <v>40</v>
      </c>
      <c r="N27" s="51" t="s">
        <v>40</v>
      </c>
      <c r="O27" s="51" t="s">
        <v>40</v>
      </c>
      <c r="P27" s="51" t="s">
        <v>40</v>
      </c>
      <c r="Q27" s="51" t="s">
        <v>40</v>
      </c>
      <c r="R27" s="30">
        <v>122</v>
      </c>
      <c r="S27" s="30">
        <v>109</v>
      </c>
      <c r="T27" s="30">
        <v>102</v>
      </c>
      <c r="U27" s="24">
        <v>104</v>
      </c>
      <c r="V27" s="24">
        <v>113</v>
      </c>
      <c r="W27" s="25">
        <v>82</v>
      </c>
      <c r="X27" s="31">
        <v>70</v>
      </c>
      <c r="Y27" s="52" t="s">
        <v>40</v>
      </c>
      <c r="Z27" s="27">
        <v>104</v>
      </c>
      <c r="AA27" s="27">
        <v>101</v>
      </c>
      <c r="AB27" s="32" t="s">
        <v>54</v>
      </c>
    </row>
    <row r="28" spans="1:28" ht="15">
      <c r="A28" s="30" t="s">
        <v>55</v>
      </c>
      <c r="B28" s="30">
        <v>71</v>
      </c>
      <c r="C28" s="30">
        <v>240</v>
      </c>
      <c r="D28" s="53">
        <v>510</v>
      </c>
      <c r="E28" s="53">
        <v>759</v>
      </c>
      <c r="F28" s="53">
        <v>974</v>
      </c>
      <c r="G28" s="53">
        <v>1113</v>
      </c>
      <c r="H28" s="53">
        <v>1153</v>
      </c>
      <c r="I28" s="53">
        <v>1233</v>
      </c>
      <c r="J28" s="53">
        <v>1314</v>
      </c>
      <c r="K28" s="53">
        <v>1324</v>
      </c>
      <c r="L28" s="53">
        <v>1183</v>
      </c>
      <c r="M28" s="53">
        <v>1203</v>
      </c>
      <c r="N28" s="53">
        <v>1185</v>
      </c>
      <c r="O28" s="53">
        <v>1254</v>
      </c>
      <c r="P28" s="53">
        <v>1167</v>
      </c>
      <c r="Q28" s="53">
        <v>1014</v>
      </c>
      <c r="R28" s="30">
        <v>781</v>
      </c>
      <c r="S28" s="30">
        <v>626</v>
      </c>
      <c r="T28" s="30">
        <v>487</v>
      </c>
      <c r="U28" s="24">
        <v>627</v>
      </c>
      <c r="V28" s="24">
        <v>585</v>
      </c>
      <c r="W28" s="25">
        <v>383</v>
      </c>
      <c r="X28" s="31">
        <v>223</v>
      </c>
      <c r="Y28" s="31">
        <v>52</v>
      </c>
      <c r="Z28" s="52" t="s">
        <v>40</v>
      </c>
      <c r="AA28" s="52" t="s">
        <v>40</v>
      </c>
      <c r="AB28" s="32" t="s">
        <v>56</v>
      </c>
    </row>
    <row r="29" spans="1:28" ht="15">
      <c r="A29" s="54"/>
      <c r="B29" s="54"/>
      <c r="C29" s="54"/>
      <c r="D29" s="102"/>
      <c r="E29" s="102"/>
      <c r="F29" s="102"/>
      <c r="G29" s="102"/>
      <c r="H29" s="102"/>
      <c r="I29" s="102"/>
      <c r="J29" s="102"/>
      <c r="K29" s="102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24"/>
      <c r="W29" s="25"/>
      <c r="X29" s="26"/>
      <c r="Y29" s="26"/>
      <c r="Z29" s="26"/>
      <c r="AA29" s="26"/>
      <c r="AB29" s="32"/>
    </row>
    <row r="30" spans="1:28" ht="21">
      <c r="A30" s="56" t="s">
        <v>57</v>
      </c>
      <c r="B30" s="92" t="s">
        <v>40</v>
      </c>
      <c r="C30" s="92" t="s">
        <v>40</v>
      </c>
      <c r="D30" s="92" t="s">
        <v>40</v>
      </c>
      <c r="E30" s="92" t="s">
        <v>40</v>
      </c>
      <c r="F30" s="92" t="s">
        <v>40</v>
      </c>
      <c r="G30" s="92" t="s">
        <v>40</v>
      </c>
      <c r="H30" s="92" t="s">
        <v>40</v>
      </c>
      <c r="I30" s="92" t="s">
        <v>40</v>
      </c>
      <c r="J30" s="92" t="s">
        <v>40</v>
      </c>
      <c r="K30" s="92" t="s">
        <v>40</v>
      </c>
      <c r="L30" s="37" t="s">
        <v>40</v>
      </c>
      <c r="M30" s="37" t="s">
        <v>40</v>
      </c>
      <c r="N30" s="37" t="s">
        <v>40</v>
      </c>
      <c r="O30" s="37" t="s">
        <v>40</v>
      </c>
      <c r="P30" s="37" t="s">
        <v>40</v>
      </c>
      <c r="Q30" s="37" t="s">
        <v>40</v>
      </c>
      <c r="R30" s="37" t="s">
        <v>40</v>
      </c>
      <c r="S30" s="37" t="s">
        <v>40</v>
      </c>
      <c r="T30" s="37" t="s">
        <v>40</v>
      </c>
      <c r="U30" s="37" t="s">
        <v>40</v>
      </c>
      <c r="V30" s="21">
        <f>V31</f>
        <v>104</v>
      </c>
      <c r="W30" s="21">
        <f>W31</f>
        <v>118</v>
      </c>
      <c r="X30" s="21">
        <f>X31</f>
        <v>66</v>
      </c>
      <c r="Y30" s="57" t="s">
        <v>40</v>
      </c>
      <c r="Z30" s="21">
        <f>Z31</f>
        <v>180</v>
      </c>
      <c r="AA30" s="21">
        <f>AA31</f>
        <v>211</v>
      </c>
      <c r="AB30" s="29" t="s">
        <v>58</v>
      </c>
    </row>
    <row r="31" spans="1:28" ht="16.5">
      <c r="A31" s="30" t="s">
        <v>59</v>
      </c>
      <c r="B31" s="92" t="s">
        <v>40</v>
      </c>
      <c r="C31" s="92" t="s">
        <v>40</v>
      </c>
      <c r="D31" s="92" t="s">
        <v>40</v>
      </c>
      <c r="E31" s="92" t="s">
        <v>40</v>
      </c>
      <c r="F31" s="92" t="s">
        <v>40</v>
      </c>
      <c r="G31" s="92" t="s">
        <v>40</v>
      </c>
      <c r="H31" s="92" t="s">
        <v>40</v>
      </c>
      <c r="I31" s="92" t="s">
        <v>40</v>
      </c>
      <c r="J31" s="92" t="s">
        <v>40</v>
      </c>
      <c r="K31" s="92" t="s">
        <v>40</v>
      </c>
      <c r="L31" s="37" t="s">
        <v>40</v>
      </c>
      <c r="M31" s="37" t="s">
        <v>40</v>
      </c>
      <c r="N31" s="37" t="s">
        <v>40</v>
      </c>
      <c r="O31" s="37" t="s">
        <v>40</v>
      </c>
      <c r="P31" s="37" t="s">
        <v>40</v>
      </c>
      <c r="Q31" s="37" t="s">
        <v>40</v>
      </c>
      <c r="R31" s="37" t="s">
        <v>40</v>
      </c>
      <c r="S31" s="37" t="s">
        <v>40</v>
      </c>
      <c r="T31" s="37" t="s">
        <v>40</v>
      </c>
      <c r="U31" s="37" t="s">
        <v>40</v>
      </c>
      <c r="V31" s="37">
        <v>104</v>
      </c>
      <c r="W31" s="34">
        <v>118</v>
      </c>
      <c r="X31" s="31">
        <v>66</v>
      </c>
      <c r="Y31" s="52" t="s">
        <v>40</v>
      </c>
      <c r="Z31" s="27">
        <v>180</v>
      </c>
      <c r="AA31" s="27">
        <v>211</v>
      </c>
      <c r="AB31" s="32" t="s">
        <v>60</v>
      </c>
    </row>
    <row r="32" spans="1:28" ht="16.5">
      <c r="A32" s="58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58"/>
      <c r="M32" s="58"/>
      <c r="N32" s="58"/>
      <c r="O32" s="58"/>
      <c r="P32" s="58"/>
      <c r="Q32" s="58"/>
      <c r="R32" s="58"/>
      <c r="S32" s="58"/>
      <c r="T32" s="58"/>
      <c r="U32" s="37"/>
      <c r="V32" s="59"/>
      <c r="W32" s="60"/>
      <c r="X32" s="26"/>
      <c r="Y32" s="26"/>
      <c r="Z32" s="27"/>
      <c r="AA32" s="27"/>
      <c r="AB32" s="32"/>
    </row>
    <row r="33" spans="1:28" ht="16.5">
      <c r="A33" s="28" t="s">
        <v>61</v>
      </c>
      <c r="B33" s="104" t="s">
        <v>40</v>
      </c>
      <c r="C33" s="104" t="s">
        <v>40</v>
      </c>
      <c r="D33" s="104" t="s">
        <v>40</v>
      </c>
      <c r="E33" s="104" t="s">
        <v>40</v>
      </c>
      <c r="F33" s="104" t="s">
        <v>40</v>
      </c>
      <c r="G33" s="104" t="s">
        <v>40</v>
      </c>
      <c r="H33" s="104" t="s">
        <v>40</v>
      </c>
      <c r="I33" s="104" t="s">
        <v>40</v>
      </c>
      <c r="J33" s="104" t="s">
        <v>40</v>
      </c>
      <c r="K33" s="104" t="s">
        <v>40</v>
      </c>
      <c r="L33" s="85" t="s">
        <v>40</v>
      </c>
      <c r="M33" s="85" t="s">
        <v>40</v>
      </c>
      <c r="N33" s="85" t="s">
        <v>40</v>
      </c>
      <c r="O33" s="85" t="s">
        <v>40</v>
      </c>
      <c r="P33" s="61">
        <v>23</v>
      </c>
      <c r="Q33" s="61">
        <v>20</v>
      </c>
      <c r="R33" s="20">
        <v>14</v>
      </c>
      <c r="S33" s="20">
        <v>16</v>
      </c>
      <c r="T33" s="20">
        <v>20</v>
      </c>
      <c r="U33" s="20">
        <v>21</v>
      </c>
      <c r="V33" s="20">
        <f aca="true" t="shared" si="6" ref="V33:AA33">V34</f>
        <v>23</v>
      </c>
      <c r="W33" s="62">
        <f t="shared" si="6"/>
        <v>31</v>
      </c>
      <c r="X33" s="62">
        <f t="shared" si="6"/>
        <v>32</v>
      </c>
      <c r="Y33" s="62">
        <f t="shared" si="6"/>
        <v>28</v>
      </c>
      <c r="Z33" s="21">
        <f t="shared" si="6"/>
        <v>40</v>
      </c>
      <c r="AA33" s="21">
        <f t="shared" si="6"/>
        <v>36</v>
      </c>
      <c r="AB33" s="29" t="s">
        <v>62</v>
      </c>
    </row>
    <row r="34" spans="1:28" ht="16.5">
      <c r="A34" s="30" t="s">
        <v>45</v>
      </c>
      <c r="B34" s="104" t="s">
        <v>40</v>
      </c>
      <c r="C34" s="104" t="s">
        <v>40</v>
      </c>
      <c r="D34" s="104" t="s">
        <v>40</v>
      </c>
      <c r="E34" s="104" t="s">
        <v>40</v>
      </c>
      <c r="F34" s="104" t="s">
        <v>40</v>
      </c>
      <c r="G34" s="104" t="s">
        <v>40</v>
      </c>
      <c r="H34" s="104" t="s">
        <v>40</v>
      </c>
      <c r="I34" s="104" t="s">
        <v>40</v>
      </c>
      <c r="J34" s="104" t="s">
        <v>40</v>
      </c>
      <c r="K34" s="104" t="s">
        <v>40</v>
      </c>
      <c r="L34" s="51" t="s">
        <v>40</v>
      </c>
      <c r="M34" s="51" t="s">
        <v>40</v>
      </c>
      <c r="N34" s="51" t="s">
        <v>40</v>
      </c>
      <c r="O34" s="51" t="s">
        <v>40</v>
      </c>
      <c r="P34" s="30">
        <v>23</v>
      </c>
      <c r="Q34" s="30">
        <v>20</v>
      </c>
      <c r="R34" s="30">
        <v>14</v>
      </c>
      <c r="S34" s="30">
        <v>16</v>
      </c>
      <c r="T34" s="30">
        <v>20</v>
      </c>
      <c r="U34" s="37">
        <v>21</v>
      </c>
      <c r="V34" s="24">
        <v>23</v>
      </c>
      <c r="W34" s="25">
        <v>31</v>
      </c>
      <c r="X34" s="31">
        <v>32</v>
      </c>
      <c r="Y34" s="31">
        <v>28</v>
      </c>
      <c r="Z34" s="27">
        <v>40</v>
      </c>
      <c r="AA34" s="27">
        <v>36</v>
      </c>
      <c r="AB34" s="32" t="s">
        <v>46</v>
      </c>
    </row>
    <row r="35" spans="1:28" ht="16.5">
      <c r="A35" s="55"/>
      <c r="B35" s="55"/>
      <c r="C35" s="55"/>
      <c r="D35" s="105"/>
      <c r="E35" s="105"/>
      <c r="F35" s="105"/>
      <c r="G35" s="105"/>
      <c r="H35" s="105"/>
      <c r="I35" s="105"/>
      <c r="J35" s="105"/>
      <c r="K35" s="10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24"/>
      <c r="W35" s="25"/>
      <c r="X35" s="31"/>
      <c r="Y35" s="31"/>
      <c r="Z35" s="27"/>
      <c r="AA35" s="27"/>
      <c r="AB35" s="32"/>
    </row>
    <row r="36" spans="1:28" ht="16.5">
      <c r="A36" s="55"/>
      <c r="B36" s="55"/>
      <c r="C36" s="55"/>
      <c r="D36" s="105"/>
      <c r="E36" s="105"/>
      <c r="F36" s="105"/>
      <c r="G36" s="105"/>
      <c r="H36" s="105"/>
      <c r="I36" s="105"/>
      <c r="J36" s="105"/>
      <c r="K36" s="10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24"/>
      <c r="W36" s="25"/>
      <c r="X36" s="31"/>
      <c r="Y36" s="31"/>
      <c r="Z36" s="27"/>
      <c r="AA36" s="80"/>
      <c r="AB36" s="32"/>
    </row>
    <row r="37" spans="1:28" ht="16.5">
      <c r="A37" s="73" t="s">
        <v>63</v>
      </c>
      <c r="B37" s="73"/>
      <c r="C37" s="73"/>
      <c r="D37" s="106"/>
      <c r="E37" s="106"/>
      <c r="F37" s="106"/>
      <c r="G37" s="106"/>
      <c r="H37" s="106"/>
      <c r="I37" s="106"/>
      <c r="J37" s="106"/>
      <c r="K37" s="106"/>
      <c r="L37" s="73"/>
      <c r="M37" s="73"/>
      <c r="N37" s="73"/>
      <c r="O37" s="63"/>
      <c r="P37" s="63"/>
      <c r="Q37" s="63"/>
      <c r="R37" s="63"/>
      <c r="S37" s="63"/>
      <c r="T37" s="64"/>
      <c r="U37" s="65"/>
      <c r="V37" s="65"/>
      <c r="W37" s="65"/>
      <c r="X37" s="65"/>
      <c r="Y37" s="65"/>
      <c r="Z37" s="65"/>
      <c r="AB37" s="72" t="s">
        <v>64</v>
      </c>
    </row>
    <row r="38" spans="1:28" ht="16.5">
      <c r="A38" s="74" t="s">
        <v>72</v>
      </c>
      <c r="B38" s="74"/>
      <c r="C38" s="74"/>
      <c r="D38" s="107"/>
      <c r="E38" s="107"/>
      <c r="F38" s="107"/>
      <c r="G38" s="107"/>
      <c r="H38" s="107"/>
      <c r="I38" s="107"/>
      <c r="J38" s="107"/>
      <c r="K38" s="107"/>
      <c r="L38" s="74"/>
      <c r="M38" s="74"/>
      <c r="N38" s="74"/>
      <c r="R38" s="28"/>
      <c r="S38" s="28"/>
      <c r="T38" s="55"/>
      <c r="AB38" s="77" t="s">
        <v>74</v>
      </c>
    </row>
    <row r="39" spans="1:28" ht="16.5">
      <c r="A39" s="76" t="s">
        <v>66</v>
      </c>
      <c r="B39" s="76"/>
      <c r="C39" s="76"/>
      <c r="D39" s="30"/>
      <c r="E39" s="30"/>
      <c r="F39" s="30"/>
      <c r="G39" s="30"/>
      <c r="H39" s="30"/>
      <c r="I39" s="30"/>
      <c r="J39" s="30"/>
      <c r="K39" s="30"/>
      <c r="L39" s="76"/>
      <c r="M39" s="76"/>
      <c r="N39" s="76"/>
      <c r="O39" s="28"/>
      <c r="P39" s="28"/>
      <c r="Q39" s="28"/>
      <c r="R39" s="66"/>
      <c r="S39" s="30"/>
      <c r="T39" s="55"/>
      <c r="AB39" s="78" t="s">
        <v>65</v>
      </c>
    </row>
    <row r="40" spans="1:28" ht="16.5">
      <c r="A40" s="76" t="s">
        <v>73</v>
      </c>
      <c r="B40" s="76"/>
      <c r="C40" s="76"/>
      <c r="D40" s="30"/>
      <c r="E40" s="30"/>
      <c r="F40" s="30"/>
      <c r="G40" s="30"/>
      <c r="H40" s="30"/>
      <c r="I40" s="30"/>
      <c r="J40" s="30"/>
      <c r="K40" s="30"/>
      <c r="L40" s="76"/>
      <c r="M40" s="76"/>
      <c r="N40" s="76"/>
      <c r="O40" s="66"/>
      <c r="P40" s="66"/>
      <c r="Q40" s="66"/>
      <c r="R40" s="66"/>
      <c r="S40" s="30"/>
      <c r="T40" s="55"/>
      <c r="AB40" s="78" t="s">
        <v>67</v>
      </c>
    </row>
    <row r="41" spans="1:28" ht="16.5">
      <c r="A41" s="75" t="s">
        <v>71</v>
      </c>
      <c r="B41" s="75"/>
      <c r="C41" s="75"/>
      <c r="D41" s="30"/>
      <c r="E41" s="30"/>
      <c r="F41" s="30"/>
      <c r="G41" s="30"/>
      <c r="H41" s="30"/>
      <c r="I41" s="30"/>
      <c r="J41" s="30"/>
      <c r="K41" s="30"/>
      <c r="L41" s="75"/>
      <c r="M41" s="75"/>
      <c r="N41" s="75"/>
      <c r="O41" s="66"/>
      <c r="P41" s="66"/>
      <c r="Q41" s="66"/>
      <c r="R41" s="30"/>
      <c r="S41" s="55"/>
      <c r="T41" s="55"/>
      <c r="AB41" s="78" t="s">
        <v>68</v>
      </c>
    </row>
    <row r="42" spans="1:28" ht="16.5">
      <c r="A42" s="79" t="s">
        <v>75</v>
      </c>
      <c r="B42" s="79"/>
      <c r="C42" s="79"/>
      <c r="D42" s="107"/>
      <c r="E42" s="107"/>
      <c r="F42" s="107"/>
      <c r="G42" s="107"/>
      <c r="H42" s="107"/>
      <c r="I42" s="107"/>
      <c r="J42" s="107"/>
      <c r="K42" s="107"/>
      <c r="L42" s="79"/>
      <c r="M42" s="79"/>
      <c r="N42" s="79"/>
      <c r="O42" s="30"/>
      <c r="P42" s="30"/>
      <c r="Q42" s="30"/>
      <c r="R42" s="30"/>
      <c r="S42" s="23"/>
      <c r="T42" s="23"/>
      <c r="Y42" s="67"/>
      <c r="AA42" s="18"/>
      <c r="AB42" s="32"/>
    </row>
    <row r="43" spans="1:27" ht="16.5">
      <c r="A43" s="79" t="s">
        <v>76</v>
      </c>
      <c r="B43" s="79"/>
      <c r="C43" s="79"/>
      <c r="D43" s="66"/>
      <c r="E43" s="66"/>
      <c r="F43" s="66"/>
      <c r="G43" s="66"/>
      <c r="H43" s="66"/>
      <c r="I43" s="66"/>
      <c r="J43" s="66"/>
      <c r="K43" s="66"/>
      <c r="L43" s="79"/>
      <c r="M43" s="79"/>
      <c r="N43" s="79"/>
      <c r="O43" s="55"/>
      <c r="P43" s="55"/>
      <c r="Q43" s="55"/>
      <c r="R43" s="55"/>
      <c r="S43" s="55"/>
      <c r="T43" s="55"/>
      <c r="Y43" s="67"/>
      <c r="AA43" s="18"/>
    </row>
    <row r="44" spans="4:27" ht="16.5">
      <c r="D44" s="66"/>
      <c r="E44" s="66"/>
      <c r="F44" s="66"/>
      <c r="G44" s="66"/>
      <c r="H44" s="66"/>
      <c r="I44" s="66"/>
      <c r="J44" s="66"/>
      <c r="K44" s="66"/>
      <c r="Q44" s="68"/>
      <c r="Y44" s="67"/>
      <c r="AA44" s="18"/>
    </row>
    <row r="45" spans="1:28" ht="16.5">
      <c r="A45" s="81" t="s">
        <v>79</v>
      </c>
      <c r="B45" s="81"/>
      <c r="C45" s="81"/>
      <c r="D45" s="30"/>
      <c r="E45" s="30"/>
      <c r="F45" s="30"/>
      <c r="G45" s="30"/>
      <c r="H45" s="30"/>
      <c r="I45" s="30"/>
      <c r="J45" s="30"/>
      <c r="K45" s="30"/>
      <c r="L45" s="81"/>
      <c r="M45" s="81"/>
      <c r="N45" s="81"/>
      <c r="O45" s="82"/>
      <c r="P45" s="82"/>
      <c r="Q45" s="82"/>
      <c r="R45" s="82"/>
      <c r="S45" s="82"/>
      <c r="T45" s="83"/>
      <c r="U45" s="82"/>
      <c r="V45" s="82"/>
      <c r="AB45" s="84" t="s">
        <v>80</v>
      </c>
    </row>
    <row r="46" spans="4:18" ht="16.5">
      <c r="D46" s="105"/>
      <c r="E46" s="105"/>
      <c r="F46" s="105"/>
      <c r="G46" s="105"/>
      <c r="H46" s="105"/>
      <c r="I46" s="105"/>
      <c r="J46" s="105"/>
      <c r="K46" s="105"/>
      <c r="R46" s="68"/>
    </row>
  </sheetData>
  <sheetProtection/>
  <mergeCells count="1">
    <mergeCell ref="Q1:T1"/>
  </mergeCells>
  <printOptions horizontalCentered="1"/>
  <pageMargins left="0.25" right="0.26" top="0.7874015748031497" bottom="0" header="0" footer="0"/>
  <pageSetup fitToHeight="1" fitToWidth="1" horizontalDpi="300" verticalDpi="300" orientation="landscape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2011-09-13T08:55:02Z</cp:lastPrinted>
  <dcterms:created xsi:type="dcterms:W3CDTF">2005-07-14T14:08:08Z</dcterms:created>
  <dcterms:modified xsi:type="dcterms:W3CDTF">2018-11-26T08:27:57Z</dcterms:modified>
  <cp:category/>
  <cp:version/>
  <cp:contentType/>
  <cp:contentStatus/>
</cp:coreProperties>
</file>