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0880" windowHeight="5010" activeTab="0"/>
  </bookViews>
  <sheets>
    <sheet name="Table 10" sheetId="1" r:id="rId1"/>
  </sheets>
  <definedNames>
    <definedName name="_xlnm.Print_Area" localSheetId="0">'Table 10'!$A$1:$R$37</definedName>
  </definedNames>
  <calcPr fullCalcOnLoad="1"/>
</workbook>
</file>

<file path=xl/sharedStrings.xml><?xml version="1.0" encoding="utf-8"?>
<sst xmlns="http://schemas.openxmlformats.org/spreadsheetml/2006/main" count="172" uniqueCount="74">
  <si>
    <t>סה"כ</t>
  </si>
  <si>
    <t>משפטים</t>
  </si>
  <si>
    <t>חקלאות</t>
  </si>
  <si>
    <t>הנדסה ואדריכלות</t>
  </si>
  <si>
    <t>אוניברסיטאות</t>
  </si>
  <si>
    <t>מדעי הרוח - סה"כ</t>
  </si>
  <si>
    <t>מדעי הרוח הכלליים</t>
  </si>
  <si>
    <t>שפות, ספרויות ולימודים רגיונליים</t>
  </si>
  <si>
    <t>חינוך והכשרה להוראה</t>
  </si>
  <si>
    <t>אמנות, אומנויות ואמנות שימושית</t>
  </si>
  <si>
    <t>מדעי החברה - סה"כ</t>
  </si>
  <si>
    <t>מדעי החברה</t>
  </si>
  <si>
    <t>עסקים ומדעי הניהול</t>
  </si>
  <si>
    <t>רפואה</t>
  </si>
  <si>
    <t>מקצועות עזר רפואיים</t>
  </si>
  <si>
    <t>מדעי הטבע ומתמטיקה - סה"כ</t>
  </si>
  <si>
    <t>מתמטיקה, סטטיסטיקה ומדעי המחשב</t>
  </si>
  <si>
    <t>המדעים הפיזיקליים</t>
  </si>
  <si>
    <t>המדעים הביולוגיים</t>
  </si>
  <si>
    <t>תוכניות לימודים מיוחדות ושונות</t>
  </si>
  <si>
    <t>רפואה ומקצועות עזר רפואיים - סה"כ</t>
  </si>
  <si>
    <t>מכללות אקדמיות</t>
  </si>
  <si>
    <t>-</t>
  </si>
  <si>
    <t>מקור: למ"ס</t>
  </si>
  <si>
    <t>Grand total</t>
  </si>
  <si>
    <t>Humanities - total</t>
  </si>
  <si>
    <t xml:space="preserve">General humanities </t>
  </si>
  <si>
    <t>Languages, literatures and regional studies</t>
  </si>
  <si>
    <t>Education and teacher training</t>
  </si>
  <si>
    <t>Arts, crafts and applied arts</t>
  </si>
  <si>
    <t>Special programs and miscellaneous</t>
  </si>
  <si>
    <t>Social sciences - total</t>
  </si>
  <si>
    <t>Social sciences</t>
  </si>
  <si>
    <t>Business and management</t>
  </si>
  <si>
    <t>Law</t>
  </si>
  <si>
    <t>Medicine - total</t>
  </si>
  <si>
    <t>Medicine</t>
  </si>
  <si>
    <t>Para-medical studies</t>
  </si>
  <si>
    <t>Mathematics &amp; natural sciences - total</t>
  </si>
  <si>
    <t>Mathematics, statistics and computer sciences</t>
  </si>
  <si>
    <t>Physical sciences</t>
  </si>
  <si>
    <t>Biological sciences</t>
  </si>
  <si>
    <t>Agriculture</t>
  </si>
  <si>
    <t>Engineering and architecture</t>
  </si>
  <si>
    <t>Source: C.B.S</t>
  </si>
  <si>
    <t>Total</t>
  </si>
  <si>
    <t>Universities</t>
  </si>
  <si>
    <t>Academic Colleges</t>
  </si>
  <si>
    <t>Students in Institutions of Higher Education</t>
  </si>
  <si>
    <t>by Level of Degree, Type of Institution and Field of Study</t>
  </si>
  <si>
    <t>לפי תואר, סוג מוסד ותחום לימודים</t>
  </si>
  <si>
    <r>
      <t>תואר ראשון</t>
    </r>
    <r>
      <rPr>
        <b/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Bachelor's degree</t>
    </r>
  </si>
  <si>
    <r>
      <t xml:space="preserve">תואר שני </t>
    </r>
    <r>
      <rPr>
        <b/>
        <sz val="10"/>
        <rFont val="Arial"/>
        <family val="2"/>
      </rPr>
      <t xml:space="preserve">- </t>
    </r>
    <r>
      <rPr>
        <b/>
        <sz val="11"/>
        <rFont val="Times New Roman"/>
        <family val="1"/>
      </rPr>
      <t>Master's degree</t>
    </r>
  </si>
  <si>
    <t>תעודה - Diploma</t>
  </si>
  <si>
    <t>סה"כ - Total</t>
  </si>
  <si>
    <t>לוח 10:</t>
  </si>
  <si>
    <t>Table 10:</t>
  </si>
  <si>
    <t>הערות:</t>
  </si>
  <si>
    <t>הסטודנטים של המוסד האוניברסיטאי האחראי אקדמית למכללה.</t>
  </si>
  <si>
    <t>Notes:</t>
  </si>
  <si>
    <t>appearing in the Students File of the universities.</t>
  </si>
  <si>
    <r>
      <t>תואר שלישי</t>
    </r>
    <r>
      <rPr>
        <b/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Doctorate</t>
    </r>
  </si>
  <si>
    <t>מכללות אקדמיות לחינוך</t>
  </si>
  <si>
    <t xml:space="preserve">נתוני האוניברסיטאות כוללים סטודנטים שלמדו במכללות באחריות אוניברסיטאית ומופיעים בקובצי </t>
  </si>
  <si>
    <t>Academic Colleges of Education</t>
  </si>
  <si>
    <t>Universities data includes students in academic tracks under university auspices</t>
  </si>
  <si>
    <t>מתשע"ו נתוני אריאל כלולים בתוך נתוני האוניברסיטאות.</t>
  </si>
  <si>
    <t>Since 2015/16 data on Ariel University is included with the data on universities.</t>
  </si>
  <si>
    <r>
      <t xml:space="preserve">תש"ף - </t>
    </r>
    <r>
      <rPr>
        <b/>
        <sz val="12"/>
        <rFont val="Times New Roman"/>
        <family val="1"/>
      </rPr>
      <t>2019/20</t>
    </r>
  </si>
  <si>
    <t>הנתונים אינם כוללים 317 סטודנטים שלמדו תואר שלישי באריאל.</t>
  </si>
  <si>
    <t>הנתונים אינם כוללים 42,580 סטודטים לתואר ראשון ו-2,174 סטודנטים לתואר שני שלמדו באוניברסיטה הפתוחה.</t>
  </si>
  <si>
    <t>Data does not include students in Open University (42,580 for Bachelor's degree and 2,174 for Master's degree).</t>
  </si>
  <si>
    <t>Data doesn't include 317 Doctoral students in Ariel University.</t>
  </si>
  <si>
    <t>סטודנטים במוסדות להשכלה גבוהה, תש"ף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</si>
</sst>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_)"/>
    <numFmt numFmtId="178" formatCode="_ * #,##0.0_ ;_ * \-#,##0.0_ ;_ * &quot;-&quot;??_ ;_ @_ "/>
    <numFmt numFmtId="179" formatCode="_ * #,##0_ ;_ * \-#,##0_ ;_ * &quot;-&quot;??_ ;_ @_ "/>
    <numFmt numFmtId="180" formatCode="#,##0.0"/>
    <numFmt numFmtId="181" formatCode="0.0%"/>
    <numFmt numFmtId="182" formatCode="_(* #,##0_);_(* \(#,##0\);_(* &quot;-&quot;??_);_(@_)"/>
  </numFmts>
  <fonts count="64">
    <font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David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Courier"/>
      <family val="3"/>
    </font>
    <font>
      <sz val="10"/>
      <color indexed="10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FF0000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rgb="FFFF0000"/>
      <name val="David"/>
      <family val="2"/>
    </font>
    <font>
      <b/>
      <sz val="10"/>
      <name val="Cambria"/>
      <family val="1"/>
    </font>
    <font>
      <sz val="1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0" borderId="0" applyFont="0">
      <alignment/>
      <protection/>
    </xf>
    <xf numFmtId="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169" fontId="0" fillId="0" borderId="0" applyFont="0" applyFill="0" applyBorder="0" applyAlignment="0" applyProtection="0"/>
    <xf numFmtId="0" fontId="54" fillId="30" borderId="2" applyNumberFormat="0" applyAlignment="0" applyProtection="0"/>
    <xf numFmtId="0" fontId="55" fillId="31" borderId="0" applyNumberFormat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0" fillId="0" borderId="1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 wrapText="1"/>
    </xf>
    <xf numFmtId="0" fontId="11" fillId="0" borderId="1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11" fillId="0" borderId="12" xfId="0" applyFont="1" applyFill="1" applyBorder="1" applyAlignment="1">
      <alignment horizontal="right" wrapText="1"/>
    </xf>
    <xf numFmtId="3" fontId="10" fillId="0" borderId="12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3" fontId="10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13" xfId="0" applyFont="1" applyFill="1" applyBorder="1" applyAlignment="1">
      <alignment horizontal="right"/>
    </xf>
    <xf numFmtId="179" fontId="10" fillId="0" borderId="13" xfId="33" applyNumberFormat="1" applyFont="1" applyFill="1" applyBorder="1" applyAlignment="1">
      <alignment/>
    </xf>
    <xf numFmtId="179" fontId="11" fillId="0" borderId="13" xfId="33" applyNumberFormat="1" applyFont="1" applyFill="1" applyBorder="1" applyAlignment="1">
      <alignment horizontal="right"/>
    </xf>
    <xf numFmtId="179" fontId="11" fillId="0" borderId="13" xfId="33" applyNumberFormat="1" applyFont="1" applyFill="1" applyBorder="1" applyAlignment="1">
      <alignment/>
    </xf>
    <xf numFmtId="179" fontId="10" fillId="0" borderId="13" xfId="33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3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58" fillId="0" borderId="0" xfId="35" applyFont="1" applyFill="1">
      <alignment/>
      <protection/>
    </xf>
    <xf numFmtId="0" fontId="14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81" fontId="0" fillId="0" borderId="0" xfId="36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1" fillId="0" borderId="16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79" fontId="11" fillId="0" borderId="10" xfId="33" applyNumberFormat="1" applyFont="1" applyFill="1" applyBorder="1" applyAlignment="1">
      <alignment horizontal="right"/>
    </xf>
    <xf numFmtId="171" fontId="11" fillId="0" borderId="10" xfId="33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169" fontId="11" fillId="0" borderId="10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171" fontId="10" fillId="0" borderId="12" xfId="33" applyFont="1" applyFill="1" applyBorder="1" applyAlignment="1">
      <alignment horizontal="right"/>
    </xf>
    <xf numFmtId="182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0" fontId="59" fillId="0" borderId="0" xfId="0" applyFont="1" applyAlignment="1">
      <alignment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59" fillId="0" borderId="0" xfId="0" applyNumberFormat="1" applyFont="1" applyAlignment="1">
      <alignment/>
    </xf>
    <xf numFmtId="0" fontId="60" fillId="0" borderId="0" xfId="0" applyFont="1" applyAlignment="1">
      <alignment horizontal="left" indent="1"/>
    </xf>
    <xf numFmtId="179" fontId="4" fillId="0" borderId="0" xfId="33" applyNumberFormat="1" applyFont="1" applyFill="1" applyBorder="1" applyAlignment="1">
      <alignment horizontal="right"/>
    </xf>
    <xf numFmtId="179" fontId="4" fillId="0" borderId="0" xfId="33" applyNumberFormat="1" applyFont="1" applyFill="1" applyBorder="1" applyAlignment="1">
      <alignment/>
    </xf>
    <xf numFmtId="182" fontId="4" fillId="0" borderId="0" xfId="0" applyNumberFormat="1" applyFont="1" applyBorder="1" applyAlignment="1">
      <alignment/>
    </xf>
    <xf numFmtId="182" fontId="5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58" fillId="0" borderId="0" xfId="35" applyFont="1" applyFill="1">
      <alignment/>
      <protection/>
    </xf>
    <xf numFmtId="0" fontId="20" fillId="0" borderId="15" xfId="0" applyFont="1" applyFill="1" applyBorder="1" applyAlignment="1">
      <alignment/>
    </xf>
    <xf numFmtId="0" fontId="18" fillId="0" borderId="15" xfId="0" applyFont="1" applyBorder="1" applyAlignment="1">
      <alignment/>
    </xf>
    <xf numFmtId="0" fontId="0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82" fontId="0" fillId="0" borderId="0" xfId="0" applyNumberFormat="1" applyFont="1" applyBorder="1" applyAlignment="1">
      <alignment/>
    </xf>
    <xf numFmtId="0" fontId="61" fillId="0" borderId="0" xfId="35" applyFont="1" applyFill="1" applyAlignment="1">
      <alignment horizontal="right"/>
      <protection/>
    </xf>
    <xf numFmtId="0" fontId="58" fillId="0" borderId="0" xfId="35" applyFont="1" applyAlignment="1">
      <alignment horizontal="left"/>
      <protection/>
    </xf>
    <xf numFmtId="0" fontId="11" fillId="0" borderId="17" xfId="0" applyFont="1" applyBorder="1" applyAlignment="1">
      <alignment horizontal="right"/>
    </xf>
    <xf numFmtId="0" fontId="62" fillId="0" borderId="18" xfId="0" applyFont="1" applyFill="1" applyBorder="1" applyAlignment="1">
      <alignment/>
    </xf>
    <xf numFmtId="0" fontId="62" fillId="0" borderId="18" xfId="0" applyFont="1" applyFill="1" applyBorder="1" applyAlignment="1">
      <alignment horizontal="right"/>
    </xf>
    <xf numFmtId="0" fontId="63" fillId="0" borderId="18" xfId="0" applyFont="1" applyFill="1" applyBorder="1" applyAlignment="1">
      <alignment horizontal="right"/>
    </xf>
    <xf numFmtId="0" fontId="62" fillId="0" borderId="18" xfId="0" applyFont="1" applyBorder="1" applyAlignment="1">
      <alignment/>
    </xf>
    <xf numFmtId="0" fontId="62" fillId="0" borderId="18" xfId="0" applyFont="1" applyBorder="1" applyAlignment="1">
      <alignment horizontal="right"/>
    </xf>
    <xf numFmtId="0" fontId="12" fillId="0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wrapText="1"/>
    </xf>
    <xf numFmtId="0" fontId="11" fillId="0" borderId="23" xfId="0" applyFont="1" applyFill="1" applyBorder="1" applyAlignment="1">
      <alignment horizontal="right" wrapText="1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/>
    </xf>
    <xf numFmtId="179" fontId="11" fillId="0" borderId="13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14" xfId="0" applyNumberFormat="1" applyFont="1" applyFill="1" applyBorder="1" applyAlignment="1">
      <alignment/>
    </xf>
    <xf numFmtId="181" fontId="0" fillId="0" borderId="0" xfId="36" applyNumberFormat="1" applyFont="1" applyAlignment="1">
      <alignment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Tables301-307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rightToLeft="1" tabSelected="1" zoomScaleSheetLayoutView="80" zoomScalePageLayoutView="0" workbookViewId="0" topLeftCell="A7">
      <selection activeCell="F15" sqref="F15"/>
    </sheetView>
  </sheetViews>
  <sheetFormatPr defaultColWidth="9.140625" defaultRowHeight="12.75"/>
  <cols>
    <col min="1" max="1" width="32.421875" style="0" customWidth="1"/>
    <col min="2" max="3" width="13.28125" style="0" customWidth="1"/>
    <col min="4" max="5" width="13.28125" style="3" customWidth="1"/>
    <col min="6" max="6" width="13.28125" style="2" customWidth="1"/>
    <col min="7" max="7" width="13.28125" style="46" customWidth="1"/>
    <col min="8" max="8" width="13.28125" style="0" customWidth="1"/>
    <col min="9" max="9" width="13.28125" style="38" customWidth="1"/>
    <col min="10" max="12" width="13.28125" style="0" customWidth="1"/>
    <col min="13" max="15" width="13.28125" style="38" customWidth="1"/>
    <col min="16" max="17" width="13.28125" style="46" customWidth="1"/>
    <col min="18" max="18" width="27.28125" style="0" customWidth="1"/>
    <col min="20" max="20" width="29.57421875" style="0" bestFit="1" customWidth="1"/>
    <col min="21" max="21" width="21.28125" style="0" bestFit="1" customWidth="1"/>
    <col min="22" max="22" width="19.57421875" style="0" bestFit="1" customWidth="1"/>
    <col min="23" max="23" width="21.28125" style="0" bestFit="1" customWidth="1"/>
    <col min="24" max="24" width="19.140625" style="0" bestFit="1" customWidth="1"/>
  </cols>
  <sheetData>
    <row r="1" spans="1:18" ht="15">
      <c r="A1" s="25" t="s">
        <v>55</v>
      </c>
      <c r="R1" s="27" t="s">
        <v>56</v>
      </c>
    </row>
    <row r="2" spans="1:18" ht="15">
      <c r="A2" s="25" t="s">
        <v>73</v>
      </c>
      <c r="F2" s="37"/>
      <c r="R2" s="26" t="s">
        <v>48</v>
      </c>
    </row>
    <row r="3" spans="1:18" ht="15">
      <c r="A3" s="25" t="s">
        <v>50</v>
      </c>
      <c r="R3" s="26" t="s">
        <v>49</v>
      </c>
    </row>
    <row r="4" spans="2:5" ht="12.75">
      <c r="B4" s="36"/>
      <c r="C4" s="36"/>
      <c r="D4" s="36"/>
      <c r="E4" s="36"/>
    </row>
    <row r="5" spans="1:18" ht="28.5" customHeight="1">
      <c r="A5" s="140" t="s">
        <v>68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1:18" s="68" customFormat="1" ht="30" customHeight="1">
      <c r="A6" s="66"/>
      <c r="B6" s="137" t="s">
        <v>54</v>
      </c>
      <c r="C6" s="138"/>
      <c r="D6" s="138"/>
      <c r="E6" s="139"/>
      <c r="F6" s="134" t="s">
        <v>51</v>
      </c>
      <c r="G6" s="135"/>
      <c r="H6" s="135"/>
      <c r="I6" s="136"/>
      <c r="J6" s="134" t="s">
        <v>52</v>
      </c>
      <c r="K6" s="135"/>
      <c r="L6" s="135"/>
      <c r="M6" s="136"/>
      <c r="N6" s="141" t="s">
        <v>61</v>
      </c>
      <c r="O6" s="142"/>
      <c r="P6" s="143"/>
      <c r="Q6" s="111" t="s">
        <v>53</v>
      </c>
      <c r="R6" s="67"/>
    </row>
    <row r="7" spans="2:24" s="70" customFormat="1" ht="44.25" customHeight="1">
      <c r="B7" s="122" t="s">
        <v>0</v>
      </c>
      <c r="C7" s="123" t="s">
        <v>4</v>
      </c>
      <c r="D7" s="124" t="s">
        <v>21</v>
      </c>
      <c r="E7" s="125" t="s">
        <v>62</v>
      </c>
      <c r="F7" s="122" t="s">
        <v>0</v>
      </c>
      <c r="G7" s="126" t="s">
        <v>4</v>
      </c>
      <c r="H7" s="127" t="s">
        <v>21</v>
      </c>
      <c r="I7" s="128" t="s">
        <v>62</v>
      </c>
      <c r="J7" s="129" t="s">
        <v>0</v>
      </c>
      <c r="K7" s="130" t="s">
        <v>4</v>
      </c>
      <c r="L7" s="127" t="s">
        <v>21</v>
      </c>
      <c r="M7" s="128" t="s">
        <v>62</v>
      </c>
      <c r="N7" s="129" t="s">
        <v>0</v>
      </c>
      <c r="O7" s="130" t="s">
        <v>4</v>
      </c>
      <c r="P7" s="127" t="s">
        <v>21</v>
      </c>
      <c r="Q7" s="131" t="s">
        <v>4</v>
      </c>
      <c r="T7" s="81"/>
      <c r="U7" s="82"/>
      <c r="V7" s="82"/>
      <c r="W7" s="82"/>
      <c r="X7" s="82"/>
    </row>
    <row r="8" spans="1:24" s="72" customFormat="1" ht="49.5" customHeight="1">
      <c r="A8" s="71"/>
      <c r="B8" s="112" t="s">
        <v>45</v>
      </c>
      <c r="C8" s="113" t="s">
        <v>46</v>
      </c>
      <c r="D8" s="114" t="s">
        <v>47</v>
      </c>
      <c r="E8" s="115" t="s">
        <v>64</v>
      </c>
      <c r="F8" s="112" t="s">
        <v>45</v>
      </c>
      <c r="G8" s="116" t="s">
        <v>46</v>
      </c>
      <c r="H8" s="117" t="s">
        <v>47</v>
      </c>
      <c r="I8" s="118" t="s">
        <v>64</v>
      </c>
      <c r="J8" s="119" t="s">
        <v>45</v>
      </c>
      <c r="K8" s="120" t="s">
        <v>46</v>
      </c>
      <c r="L8" s="117" t="s">
        <v>47</v>
      </c>
      <c r="M8" s="118" t="s">
        <v>64</v>
      </c>
      <c r="N8" s="119" t="s">
        <v>45</v>
      </c>
      <c r="O8" s="120" t="s">
        <v>46</v>
      </c>
      <c r="P8" s="117" t="s">
        <v>47</v>
      </c>
      <c r="Q8" s="121" t="s">
        <v>46</v>
      </c>
      <c r="R8" s="71"/>
      <c r="T8" s="83"/>
      <c r="U8" s="84"/>
      <c r="V8" s="84"/>
      <c r="W8" s="84"/>
      <c r="X8" s="84"/>
    </row>
    <row r="9" spans="1:24" s="23" customFormat="1" ht="9.75" customHeight="1">
      <c r="A9" s="18"/>
      <c r="B9" s="19"/>
      <c r="C9" s="20"/>
      <c r="D9" s="15"/>
      <c r="E9" s="16"/>
      <c r="F9" s="19"/>
      <c r="G9" s="47"/>
      <c r="H9" s="21"/>
      <c r="I9" s="39"/>
      <c r="J9" s="24"/>
      <c r="K9" s="22"/>
      <c r="L9" s="17"/>
      <c r="M9" s="133"/>
      <c r="N9" s="132"/>
      <c r="O9" s="22"/>
      <c r="P9" s="105"/>
      <c r="Q9" s="51"/>
      <c r="T9" s="85"/>
      <c r="U9" s="84"/>
      <c r="V9" s="84"/>
      <c r="W9" s="84"/>
      <c r="X9" s="84"/>
    </row>
    <row r="10" spans="1:24" ht="16.5" customHeight="1">
      <c r="A10" s="10" t="s">
        <v>0</v>
      </c>
      <c r="B10" s="60">
        <f>+C10+D10+E10</f>
        <v>267907</v>
      </c>
      <c r="C10" s="44">
        <f>+G10+K10+O10+Q10</f>
        <v>127466</v>
      </c>
      <c r="D10" s="59">
        <f>+H10+L10+P10</f>
        <v>109262</v>
      </c>
      <c r="E10" s="61">
        <f>+I10+M10</f>
        <v>31179</v>
      </c>
      <c r="F10" s="60">
        <f>+G10+H10+I10</f>
        <v>194273</v>
      </c>
      <c r="G10" s="57">
        <f>+G11+G17+G20+G21+G24+G28+G29</f>
        <v>76278</v>
      </c>
      <c r="H10" s="44">
        <f>+H11+H17+H20+H21+H24+H28+H29</f>
        <v>94742</v>
      </c>
      <c r="I10" s="40">
        <v>23253</v>
      </c>
      <c r="J10" s="62">
        <f>+K10+L10+M10</f>
        <v>61044</v>
      </c>
      <c r="K10" s="57">
        <f>+K11+K17+K20+K21+K24+K28+K29</f>
        <v>38603</v>
      </c>
      <c r="L10" s="57">
        <f>+L11+L17+L20+L24+L29+L21</f>
        <v>14515</v>
      </c>
      <c r="M10" s="61">
        <v>7926</v>
      </c>
      <c r="N10" s="62">
        <f>+N11+N17+N20+N21+N24+N28+N29</f>
        <v>11963</v>
      </c>
      <c r="O10" s="57">
        <f>+O11+O17+O20+O21+O24+O28+O29</f>
        <v>11641</v>
      </c>
      <c r="P10" s="106">
        <v>5</v>
      </c>
      <c r="Q10" s="52">
        <f>+Q11+Q17+Q24+Q29</f>
        <v>944</v>
      </c>
      <c r="R10" s="4" t="s">
        <v>24</v>
      </c>
      <c r="T10" s="85"/>
      <c r="U10" s="84"/>
      <c r="V10" s="84"/>
      <c r="W10" s="84"/>
      <c r="X10" s="84"/>
    </row>
    <row r="11" spans="1:24" ht="16.5" customHeight="1">
      <c r="A11" s="11" t="s">
        <v>5</v>
      </c>
      <c r="B11" s="60">
        <f>+C11+D11+E11</f>
        <v>70043</v>
      </c>
      <c r="C11" s="44">
        <f>+G11+K11+O11+Q11</f>
        <v>22220</v>
      </c>
      <c r="D11" s="59">
        <f>+H11+L11</f>
        <v>16644</v>
      </c>
      <c r="E11" s="61">
        <f>+I11+M11</f>
        <v>31179</v>
      </c>
      <c r="F11" s="60">
        <f>+G11+H11+I11</f>
        <v>47248</v>
      </c>
      <c r="G11" s="57">
        <f>SUM(G12:G16)</f>
        <v>10553</v>
      </c>
      <c r="H11" s="44">
        <f>SUM(H12:H16)</f>
        <v>13442</v>
      </c>
      <c r="I11" s="40">
        <v>23253</v>
      </c>
      <c r="J11" s="62">
        <f>+K11+L11+M11</f>
        <v>19026</v>
      </c>
      <c r="K11" s="57">
        <f>SUM(K12:K16)</f>
        <v>7898</v>
      </c>
      <c r="L11" s="57">
        <f>SUM(L12:L16)</f>
        <v>3202</v>
      </c>
      <c r="M11" s="61">
        <v>7926</v>
      </c>
      <c r="N11" s="62">
        <f>SUM(N12:N16)</f>
        <v>2875</v>
      </c>
      <c r="O11" s="57">
        <f>SUM(O12:O16)</f>
        <v>2827</v>
      </c>
      <c r="P11" s="107" t="s">
        <v>22</v>
      </c>
      <c r="Q11" s="52">
        <f>SUM(Q12:Q16)</f>
        <v>942</v>
      </c>
      <c r="R11" s="4" t="s">
        <v>25</v>
      </c>
      <c r="S11" s="69"/>
      <c r="T11" s="85"/>
      <c r="U11" s="89"/>
      <c r="V11" s="84"/>
      <c r="W11" s="84"/>
      <c r="X11" s="84"/>
    </row>
    <row r="12" spans="1:24" s="96" customFormat="1" ht="16.5" customHeight="1">
      <c r="A12" s="12" t="s">
        <v>6</v>
      </c>
      <c r="B12" s="145">
        <f>+C12</f>
        <v>8296</v>
      </c>
      <c r="C12" s="45">
        <f>+G12+K12+O12</f>
        <v>8296</v>
      </c>
      <c r="D12" s="75" t="s">
        <v>22</v>
      </c>
      <c r="E12" s="144" t="s">
        <v>22</v>
      </c>
      <c r="F12" s="146">
        <f>G12+H12</f>
        <v>6095</v>
      </c>
      <c r="G12" s="58">
        <v>4742</v>
      </c>
      <c r="H12" s="73">
        <v>1353</v>
      </c>
      <c r="I12" s="41" t="s">
        <v>22</v>
      </c>
      <c r="J12" s="147">
        <f>+K12+L12</f>
        <v>3263</v>
      </c>
      <c r="K12" s="58">
        <v>2391</v>
      </c>
      <c r="L12" s="73">
        <v>872</v>
      </c>
      <c r="M12" s="41" t="s">
        <v>22</v>
      </c>
      <c r="N12" s="148">
        <v>1195</v>
      </c>
      <c r="O12" s="58">
        <v>1163</v>
      </c>
      <c r="P12" s="108" t="s">
        <v>22</v>
      </c>
      <c r="Q12" s="53">
        <v>0</v>
      </c>
      <c r="R12" s="5" t="s">
        <v>26</v>
      </c>
      <c r="S12" s="149"/>
      <c r="T12" s="86"/>
      <c r="U12" s="88"/>
      <c r="V12" s="84"/>
      <c r="W12" s="84"/>
      <c r="X12" s="84"/>
    </row>
    <row r="13" spans="1:24" s="96" customFormat="1" ht="16.5" customHeight="1">
      <c r="A13" s="12" t="s">
        <v>7</v>
      </c>
      <c r="B13" s="145">
        <f>+C13</f>
        <v>4906</v>
      </c>
      <c r="C13" s="45">
        <f aca="true" t="shared" si="0" ref="C13:C18">+G13+K13+O13+Q13</f>
        <v>4906</v>
      </c>
      <c r="D13" s="75" t="s">
        <v>22</v>
      </c>
      <c r="E13" s="144" t="s">
        <v>22</v>
      </c>
      <c r="F13" s="145">
        <f>+G13</f>
        <v>2615</v>
      </c>
      <c r="G13" s="58">
        <v>2615</v>
      </c>
      <c r="H13" s="74">
        <v>0</v>
      </c>
      <c r="I13" s="41" t="s">
        <v>22</v>
      </c>
      <c r="J13" s="147">
        <f>+K13</f>
        <v>1494</v>
      </c>
      <c r="K13" s="58">
        <v>1494</v>
      </c>
      <c r="L13" s="74">
        <v>0</v>
      </c>
      <c r="M13" s="41" t="s">
        <v>22</v>
      </c>
      <c r="N13" s="148">
        <v>725</v>
      </c>
      <c r="O13" s="58">
        <v>725</v>
      </c>
      <c r="P13" s="108" t="s">
        <v>22</v>
      </c>
      <c r="Q13" s="54">
        <v>72</v>
      </c>
      <c r="R13" s="8" t="s">
        <v>27</v>
      </c>
      <c r="T13" s="86"/>
      <c r="U13" s="88"/>
      <c r="V13" s="84"/>
      <c r="W13" s="84"/>
      <c r="X13" s="84"/>
    </row>
    <row r="14" spans="1:24" s="96" customFormat="1" ht="16.5" customHeight="1">
      <c r="A14" s="12" t="s">
        <v>8</v>
      </c>
      <c r="B14" s="145">
        <f>+C14+D14+E14</f>
        <v>45190</v>
      </c>
      <c r="C14" s="45">
        <f t="shared" si="0"/>
        <v>6217</v>
      </c>
      <c r="D14" s="75">
        <f>+H14+L14</f>
        <v>7794</v>
      </c>
      <c r="E14" s="41">
        <f>+I14+M14</f>
        <v>31179</v>
      </c>
      <c r="F14" s="145">
        <f>+G14+H14+I14</f>
        <v>30885</v>
      </c>
      <c r="G14" s="58">
        <v>1475</v>
      </c>
      <c r="H14" s="45">
        <v>6157</v>
      </c>
      <c r="I14" s="41">
        <v>23253</v>
      </c>
      <c r="J14" s="147">
        <f>+K14+M14+L14</f>
        <v>12748</v>
      </c>
      <c r="K14" s="58">
        <v>3185</v>
      </c>
      <c r="L14" s="75">
        <v>1637</v>
      </c>
      <c r="M14" s="41">
        <v>7926</v>
      </c>
      <c r="N14" s="148">
        <v>731</v>
      </c>
      <c r="O14" s="58">
        <v>715</v>
      </c>
      <c r="P14" s="108" t="s">
        <v>22</v>
      </c>
      <c r="Q14" s="54">
        <v>842</v>
      </c>
      <c r="R14" s="5" t="s">
        <v>28</v>
      </c>
      <c r="S14" s="149"/>
      <c r="T14" s="86"/>
      <c r="U14" s="88"/>
      <c r="V14" s="84"/>
      <c r="W14" s="84"/>
      <c r="X14" s="84"/>
    </row>
    <row r="15" spans="1:24" s="96" customFormat="1" ht="16.5" customHeight="1">
      <c r="A15" s="12" t="s">
        <v>9</v>
      </c>
      <c r="B15" s="145">
        <f>+C15+D15</f>
        <v>9253</v>
      </c>
      <c r="C15" s="45">
        <f t="shared" si="0"/>
        <v>2628</v>
      </c>
      <c r="D15" s="75">
        <f>+H15+L15</f>
        <v>6625</v>
      </c>
      <c r="E15" s="144" t="s">
        <v>22</v>
      </c>
      <c r="F15" s="145">
        <f>+G15+H15</f>
        <v>7639</v>
      </c>
      <c r="G15" s="58">
        <v>1707</v>
      </c>
      <c r="H15" s="45">
        <v>5932</v>
      </c>
      <c r="I15" s="41" t="s">
        <v>22</v>
      </c>
      <c r="J15" s="147">
        <f>+K15+L15</f>
        <v>1407</v>
      </c>
      <c r="K15" s="58">
        <v>714</v>
      </c>
      <c r="L15" s="45">
        <v>693</v>
      </c>
      <c r="M15" s="41" t="s">
        <v>22</v>
      </c>
      <c r="N15" s="148">
        <v>194</v>
      </c>
      <c r="O15" s="58">
        <v>194</v>
      </c>
      <c r="P15" s="108" t="s">
        <v>22</v>
      </c>
      <c r="Q15" s="54">
        <v>13</v>
      </c>
      <c r="R15" s="5" t="s">
        <v>29</v>
      </c>
      <c r="T15" s="86"/>
      <c r="U15" s="88"/>
      <c r="V15" s="84"/>
      <c r="W15" s="84"/>
      <c r="X15" s="84"/>
    </row>
    <row r="16" spans="1:24" s="96" customFormat="1" ht="16.5" customHeight="1">
      <c r="A16" s="12" t="s">
        <v>19</v>
      </c>
      <c r="B16" s="145">
        <f>+C16</f>
        <v>173</v>
      </c>
      <c r="C16" s="45">
        <f t="shared" si="0"/>
        <v>173</v>
      </c>
      <c r="D16" s="75" t="s">
        <v>22</v>
      </c>
      <c r="E16" s="144" t="s">
        <v>22</v>
      </c>
      <c r="F16" s="145">
        <f>+G16</f>
        <v>14</v>
      </c>
      <c r="G16" s="58">
        <v>14</v>
      </c>
      <c r="H16" s="75" t="s">
        <v>22</v>
      </c>
      <c r="I16" s="41" t="s">
        <v>22</v>
      </c>
      <c r="J16" s="147">
        <f>+K16</f>
        <v>114</v>
      </c>
      <c r="K16" s="58">
        <v>114</v>
      </c>
      <c r="L16" s="74">
        <v>0</v>
      </c>
      <c r="M16" s="41" t="s">
        <v>22</v>
      </c>
      <c r="N16" s="148">
        <v>30</v>
      </c>
      <c r="O16" s="58">
        <v>30</v>
      </c>
      <c r="P16" s="108" t="s">
        <v>22</v>
      </c>
      <c r="Q16" s="54">
        <v>15</v>
      </c>
      <c r="R16" s="5" t="s">
        <v>30</v>
      </c>
      <c r="T16" s="86"/>
      <c r="U16" s="88"/>
      <c r="V16" s="84"/>
      <c r="W16" s="84"/>
      <c r="X16" s="84"/>
    </row>
    <row r="17" spans="1:24" ht="16.5" customHeight="1">
      <c r="A17" s="13" t="s">
        <v>10</v>
      </c>
      <c r="B17" s="60">
        <f aca="true" t="shared" si="1" ref="B17:B29">+C17+D17</f>
        <v>78908</v>
      </c>
      <c r="C17" s="44">
        <f t="shared" si="0"/>
        <v>32571</v>
      </c>
      <c r="D17" s="59">
        <f>+H17+L17</f>
        <v>46337</v>
      </c>
      <c r="E17" s="63" t="s">
        <v>22</v>
      </c>
      <c r="F17" s="60">
        <f>+G17+H17</f>
        <v>54522</v>
      </c>
      <c r="G17" s="57">
        <f>+G18+G19</f>
        <v>16900</v>
      </c>
      <c r="H17" s="44">
        <f>+H19+H18</f>
        <v>37622</v>
      </c>
      <c r="I17" s="41" t="s">
        <v>22</v>
      </c>
      <c r="J17" s="56">
        <f>+K17+L17</f>
        <v>22426</v>
      </c>
      <c r="K17" s="57">
        <f>+K18+K19</f>
        <v>13711</v>
      </c>
      <c r="L17" s="57">
        <f>+L18+L19</f>
        <v>8715</v>
      </c>
      <c r="M17" s="41" t="s">
        <v>22</v>
      </c>
      <c r="N17" s="62">
        <f>+N18+N19</f>
        <v>2029</v>
      </c>
      <c r="O17" s="57">
        <f>+O18+O19</f>
        <v>1960</v>
      </c>
      <c r="P17" s="107" t="s">
        <v>22</v>
      </c>
      <c r="Q17" s="52">
        <f>+Q18+Q19</f>
        <v>0</v>
      </c>
      <c r="R17" s="4" t="s">
        <v>31</v>
      </c>
      <c r="S17" s="69"/>
      <c r="T17" s="86"/>
      <c r="U17" s="87"/>
      <c r="V17" s="84"/>
      <c r="W17" s="84"/>
      <c r="X17" s="84"/>
    </row>
    <row r="18" spans="1:24" s="96" customFormat="1" ht="16.5" customHeight="1">
      <c r="A18" s="12" t="s">
        <v>11</v>
      </c>
      <c r="B18" s="145">
        <f t="shared" si="1"/>
        <v>46011</v>
      </c>
      <c r="C18" s="45">
        <f t="shared" si="0"/>
        <v>22971</v>
      </c>
      <c r="D18" s="75">
        <f>+H18+L18</f>
        <v>23040</v>
      </c>
      <c r="E18" s="144" t="s">
        <v>22</v>
      </c>
      <c r="F18" s="145">
        <f aca="true" t="shared" si="2" ref="F18:F29">+G18+H18</f>
        <v>34358</v>
      </c>
      <c r="G18" s="58">
        <v>13532</v>
      </c>
      <c r="H18" s="45">
        <v>20826</v>
      </c>
      <c r="I18" s="41" t="s">
        <v>22</v>
      </c>
      <c r="J18" s="147">
        <f>+K18+L18</f>
        <v>9988</v>
      </c>
      <c r="K18" s="58">
        <v>7774</v>
      </c>
      <c r="L18" s="45">
        <v>2214</v>
      </c>
      <c r="M18" s="41" t="s">
        <v>22</v>
      </c>
      <c r="N18" s="148">
        <v>1709</v>
      </c>
      <c r="O18" s="58">
        <v>1665</v>
      </c>
      <c r="P18" s="108" t="s">
        <v>22</v>
      </c>
      <c r="Q18" s="54">
        <v>0</v>
      </c>
      <c r="R18" s="5" t="s">
        <v>32</v>
      </c>
      <c r="S18" s="149"/>
      <c r="T18" s="86"/>
      <c r="U18" s="88"/>
      <c r="V18" s="84"/>
      <c r="W18" s="84"/>
      <c r="X18" s="84"/>
    </row>
    <row r="19" spans="1:24" s="96" customFormat="1" ht="16.5" customHeight="1">
      <c r="A19" s="12" t="s">
        <v>12</v>
      </c>
      <c r="B19" s="145">
        <f t="shared" si="1"/>
        <v>32897</v>
      </c>
      <c r="C19" s="45">
        <f>+G19+K19+O19</f>
        <v>9600</v>
      </c>
      <c r="D19" s="75">
        <f>+H19+L19</f>
        <v>23297</v>
      </c>
      <c r="E19" s="144" t="s">
        <v>22</v>
      </c>
      <c r="F19" s="145">
        <f t="shared" si="2"/>
        <v>20164</v>
      </c>
      <c r="G19" s="58">
        <v>3368</v>
      </c>
      <c r="H19" s="45">
        <v>16796</v>
      </c>
      <c r="I19" s="41" t="s">
        <v>22</v>
      </c>
      <c r="J19" s="147">
        <f>+K19+L19</f>
        <v>12438</v>
      </c>
      <c r="K19" s="58">
        <v>5937</v>
      </c>
      <c r="L19" s="45">
        <v>6501</v>
      </c>
      <c r="M19" s="41" t="s">
        <v>22</v>
      </c>
      <c r="N19" s="148">
        <v>320</v>
      </c>
      <c r="O19" s="58">
        <v>295</v>
      </c>
      <c r="P19" s="108" t="s">
        <v>22</v>
      </c>
      <c r="Q19" s="53">
        <v>0</v>
      </c>
      <c r="R19" s="5" t="s">
        <v>33</v>
      </c>
      <c r="S19" s="149"/>
      <c r="T19" s="86"/>
      <c r="U19" s="88"/>
      <c r="V19" s="84"/>
      <c r="W19" s="84"/>
      <c r="X19" s="84"/>
    </row>
    <row r="20" spans="1:24" s="2" customFormat="1" ht="16.5" customHeight="1">
      <c r="A20" s="11" t="s">
        <v>1</v>
      </c>
      <c r="B20" s="60">
        <f t="shared" si="1"/>
        <v>14956</v>
      </c>
      <c r="C20" s="44">
        <f>+G20+K20+O20</f>
        <v>4307</v>
      </c>
      <c r="D20" s="59">
        <f>+H20+L20+P20</f>
        <v>10649</v>
      </c>
      <c r="E20" s="63" t="s">
        <v>22</v>
      </c>
      <c r="F20" s="60">
        <f t="shared" si="2"/>
        <v>12410</v>
      </c>
      <c r="G20" s="57">
        <v>2547</v>
      </c>
      <c r="H20" s="44">
        <v>9863</v>
      </c>
      <c r="I20" s="41" t="s">
        <v>22</v>
      </c>
      <c r="J20" s="56">
        <f>+K20+L20</f>
        <v>2328</v>
      </c>
      <c r="K20" s="57">
        <v>1547</v>
      </c>
      <c r="L20" s="44">
        <v>781</v>
      </c>
      <c r="M20" s="41" t="s">
        <v>22</v>
      </c>
      <c r="N20" s="62">
        <f>+O20+P20</f>
        <v>218</v>
      </c>
      <c r="O20" s="57">
        <v>213</v>
      </c>
      <c r="P20" s="109">
        <v>5</v>
      </c>
      <c r="Q20" s="53">
        <v>0</v>
      </c>
      <c r="R20" s="6" t="s">
        <v>34</v>
      </c>
      <c r="S20" s="69"/>
      <c r="T20" s="86"/>
      <c r="U20" s="87"/>
      <c r="V20" s="84"/>
      <c r="W20" s="84"/>
      <c r="X20" s="84"/>
    </row>
    <row r="21" spans="1:24" s="2" customFormat="1" ht="16.5" customHeight="1">
      <c r="A21" s="13" t="s">
        <v>20</v>
      </c>
      <c r="B21" s="60">
        <f t="shared" si="1"/>
        <v>22691</v>
      </c>
      <c r="C21" s="44">
        <f>+G21+K21+O21</f>
        <v>15761</v>
      </c>
      <c r="D21" s="59">
        <f>+H21+L21</f>
        <v>6930</v>
      </c>
      <c r="E21" s="63" t="s">
        <v>22</v>
      </c>
      <c r="F21" s="60">
        <f t="shared" si="2"/>
        <v>15453</v>
      </c>
      <c r="G21" s="57">
        <f>+G22+G23</f>
        <v>8944</v>
      </c>
      <c r="H21" s="44">
        <f>+H23</f>
        <v>6509</v>
      </c>
      <c r="I21" s="41" t="s">
        <v>22</v>
      </c>
      <c r="J21" s="56">
        <f>+K21+L21</f>
        <v>6857</v>
      </c>
      <c r="K21" s="57">
        <f>+K22+K23</f>
        <v>6436</v>
      </c>
      <c r="L21" s="59">
        <f>+L23</f>
        <v>421</v>
      </c>
      <c r="M21" s="41" t="s">
        <v>22</v>
      </c>
      <c r="N21" s="62">
        <f>+N22+N23</f>
        <v>389</v>
      </c>
      <c r="O21" s="57">
        <f>+O22+O23</f>
        <v>381</v>
      </c>
      <c r="P21" s="110" t="s">
        <v>22</v>
      </c>
      <c r="Q21" s="53">
        <v>0</v>
      </c>
      <c r="R21" s="6" t="s">
        <v>35</v>
      </c>
      <c r="S21" s="69"/>
      <c r="T21" s="86"/>
      <c r="U21" s="87"/>
      <c r="V21" s="84"/>
      <c r="W21" s="84"/>
      <c r="X21" s="84"/>
    </row>
    <row r="22" spans="1:24" s="96" customFormat="1" ht="16.5" customHeight="1">
      <c r="A22" s="12" t="s">
        <v>13</v>
      </c>
      <c r="B22" s="145">
        <f>+C22</f>
        <v>5426</v>
      </c>
      <c r="C22" s="45">
        <f>+G22+K22+O22</f>
        <v>5426</v>
      </c>
      <c r="D22" s="75" t="s">
        <v>22</v>
      </c>
      <c r="E22" s="144" t="s">
        <v>22</v>
      </c>
      <c r="F22" s="145">
        <f>+G22</f>
        <v>2035</v>
      </c>
      <c r="G22" s="58">
        <v>2035</v>
      </c>
      <c r="H22" s="74">
        <v>0</v>
      </c>
      <c r="I22" s="41" t="s">
        <v>22</v>
      </c>
      <c r="J22" s="147">
        <f>+K22</f>
        <v>3391</v>
      </c>
      <c r="K22" s="58">
        <v>3391</v>
      </c>
      <c r="L22" s="76">
        <v>0</v>
      </c>
      <c r="M22" s="41" t="s">
        <v>22</v>
      </c>
      <c r="N22" s="148">
        <v>0</v>
      </c>
      <c r="O22" s="58">
        <v>0</v>
      </c>
      <c r="P22" s="108" t="s">
        <v>22</v>
      </c>
      <c r="Q22" s="53">
        <v>0</v>
      </c>
      <c r="R22" s="5" t="s">
        <v>36</v>
      </c>
      <c r="S22" s="149"/>
      <c r="T22" s="86"/>
      <c r="U22" s="87"/>
      <c r="V22" s="84"/>
      <c r="W22" s="84"/>
      <c r="X22" s="84"/>
    </row>
    <row r="23" spans="1:24" s="96" customFormat="1" ht="16.5" customHeight="1">
      <c r="A23" s="12" t="s">
        <v>14</v>
      </c>
      <c r="B23" s="145">
        <f t="shared" si="1"/>
        <v>17265</v>
      </c>
      <c r="C23" s="45">
        <f>+G23+K23+O23</f>
        <v>10335</v>
      </c>
      <c r="D23" s="75">
        <f>+H23+L23</f>
        <v>6930</v>
      </c>
      <c r="E23" s="144" t="s">
        <v>22</v>
      </c>
      <c r="F23" s="145">
        <f t="shared" si="2"/>
        <v>13418</v>
      </c>
      <c r="G23" s="58">
        <v>6909</v>
      </c>
      <c r="H23" s="45">
        <v>6509</v>
      </c>
      <c r="I23" s="41" t="s">
        <v>22</v>
      </c>
      <c r="J23" s="147">
        <f>+K23+L23</f>
        <v>3466</v>
      </c>
      <c r="K23" s="58">
        <v>3045</v>
      </c>
      <c r="L23" s="75">
        <v>421</v>
      </c>
      <c r="M23" s="41" t="s">
        <v>22</v>
      </c>
      <c r="N23" s="148">
        <v>389</v>
      </c>
      <c r="O23" s="58">
        <v>381</v>
      </c>
      <c r="P23" s="108" t="s">
        <v>22</v>
      </c>
      <c r="Q23" s="53">
        <v>0</v>
      </c>
      <c r="R23" s="5" t="s">
        <v>37</v>
      </c>
      <c r="S23" s="149"/>
      <c r="T23" s="86"/>
      <c r="U23" s="88"/>
      <c r="V23" s="84"/>
      <c r="W23" s="84"/>
      <c r="X23" s="84"/>
    </row>
    <row r="24" spans="1:21" ht="22.5">
      <c r="A24" s="13" t="s">
        <v>15</v>
      </c>
      <c r="B24" s="60">
        <f t="shared" si="1"/>
        <v>36374</v>
      </c>
      <c r="C24" s="44">
        <f>+G24+K24+O24+Q24</f>
        <v>25700</v>
      </c>
      <c r="D24" s="59">
        <f>+H24+L24</f>
        <v>10674</v>
      </c>
      <c r="E24" s="63" t="s">
        <v>22</v>
      </c>
      <c r="F24" s="60">
        <f t="shared" si="2"/>
        <v>26134</v>
      </c>
      <c r="G24" s="57">
        <f>+G25+G26+G27</f>
        <v>15973</v>
      </c>
      <c r="H24" s="44">
        <f>+H25+H26+H27</f>
        <v>10161</v>
      </c>
      <c r="I24" s="41" t="s">
        <v>22</v>
      </c>
      <c r="J24" s="56">
        <f>+K24+L24</f>
        <v>5529</v>
      </c>
      <c r="K24" s="57">
        <f>+K25+K26+K27</f>
        <v>5016</v>
      </c>
      <c r="L24" s="57">
        <f>SUM(L25:L27)</f>
        <v>513</v>
      </c>
      <c r="M24" s="41" t="s">
        <v>22</v>
      </c>
      <c r="N24" s="62">
        <f>+N25+N26+N27</f>
        <v>4818</v>
      </c>
      <c r="O24" s="57">
        <f>+O25+O26+O27</f>
        <v>4709</v>
      </c>
      <c r="P24" s="107" t="s">
        <v>22</v>
      </c>
      <c r="Q24" s="55">
        <v>2</v>
      </c>
      <c r="R24" s="7" t="s">
        <v>38</v>
      </c>
      <c r="U24" s="87"/>
    </row>
    <row r="25" spans="1:19" s="96" customFormat="1" ht="22.5">
      <c r="A25" s="12" t="s">
        <v>16</v>
      </c>
      <c r="B25" s="145">
        <f t="shared" si="1"/>
        <v>21122</v>
      </c>
      <c r="C25" s="45">
        <f>+G25+K25+O25+Q25</f>
        <v>11955</v>
      </c>
      <c r="D25" s="75">
        <f>+H25+L25</f>
        <v>9167</v>
      </c>
      <c r="E25" s="144" t="s">
        <v>22</v>
      </c>
      <c r="F25" s="145">
        <f t="shared" si="2"/>
        <v>18243</v>
      </c>
      <c r="G25" s="58">
        <v>9422</v>
      </c>
      <c r="H25" s="45">
        <v>8821</v>
      </c>
      <c r="I25" s="41" t="s">
        <v>22</v>
      </c>
      <c r="J25" s="147">
        <f>+K25+L25</f>
        <v>2223</v>
      </c>
      <c r="K25" s="58">
        <v>1877</v>
      </c>
      <c r="L25" s="45">
        <v>346</v>
      </c>
      <c r="M25" s="41" t="s">
        <v>22</v>
      </c>
      <c r="N25" s="148">
        <v>681</v>
      </c>
      <c r="O25" s="58">
        <v>654</v>
      </c>
      <c r="P25" s="108" t="s">
        <v>22</v>
      </c>
      <c r="Q25" s="53">
        <v>2</v>
      </c>
      <c r="R25" s="5" t="s">
        <v>39</v>
      </c>
      <c r="S25" s="149"/>
    </row>
    <row r="26" spans="1:19" s="96" customFormat="1" ht="16.5" customHeight="1">
      <c r="A26" s="14" t="s">
        <v>17</v>
      </c>
      <c r="B26" s="145">
        <f t="shared" si="1"/>
        <v>4905</v>
      </c>
      <c r="C26" s="45">
        <f>+G26+K26+O26</f>
        <v>4905</v>
      </c>
      <c r="D26" s="75">
        <f>+H26</f>
        <v>0</v>
      </c>
      <c r="E26" s="144" t="s">
        <v>22</v>
      </c>
      <c r="F26" s="145">
        <f t="shared" si="2"/>
        <v>2704</v>
      </c>
      <c r="G26" s="58">
        <v>2704</v>
      </c>
      <c r="H26" s="75">
        <v>0</v>
      </c>
      <c r="I26" s="41" t="s">
        <v>22</v>
      </c>
      <c r="J26" s="147">
        <f>+K26</f>
        <v>974</v>
      </c>
      <c r="K26" s="58">
        <v>974</v>
      </c>
      <c r="L26" s="77">
        <v>49</v>
      </c>
      <c r="M26" s="41" t="s">
        <v>22</v>
      </c>
      <c r="N26" s="148">
        <v>1262</v>
      </c>
      <c r="O26" s="58">
        <v>1227</v>
      </c>
      <c r="P26" s="108" t="s">
        <v>22</v>
      </c>
      <c r="Q26" s="53">
        <v>0</v>
      </c>
      <c r="R26" s="5" t="s">
        <v>40</v>
      </c>
      <c r="S26" s="149"/>
    </row>
    <row r="27" spans="1:19" s="96" customFormat="1" ht="16.5" customHeight="1">
      <c r="A27" s="12" t="s">
        <v>18</v>
      </c>
      <c r="B27" s="145">
        <f t="shared" si="1"/>
        <v>10298</v>
      </c>
      <c r="C27" s="45">
        <f>+G27+K27+O27+Q27</f>
        <v>8840</v>
      </c>
      <c r="D27" s="75">
        <f>+H27+L27</f>
        <v>1458</v>
      </c>
      <c r="E27" s="144" t="s">
        <v>22</v>
      </c>
      <c r="F27" s="145">
        <f t="shared" si="2"/>
        <v>5187</v>
      </c>
      <c r="G27" s="58">
        <v>3847</v>
      </c>
      <c r="H27" s="45">
        <v>1340</v>
      </c>
      <c r="I27" s="41" t="s">
        <v>22</v>
      </c>
      <c r="J27" s="147">
        <f>+K27+L27</f>
        <v>2283</v>
      </c>
      <c r="K27" s="58">
        <v>2165</v>
      </c>
      <c r="L27" s="75">
        <v>118</v>
      </c>
      <c r="M27" s="41" t="s">
        <v>22</v>
      </c>
      <c r="N27" s="148">
        <v>2875</v>
      </c>
      <c r="O27" s="58">
        <v>2828</v>
      </c>
      <c r="P27" s="108" t="s">
        <v>22</v>
      </c>
      <c r="Q27" s="53">
        <v>0</v>
      </c>
      <c r="R27" s="5" t="s">
        <v>41</v>
      </c>
      <c r="S27" s="149"/>
    </row>
    <row r="28" spans="1:19" ht="16.5" customHeight="1">
      <c r="A28" s="13" t="s">
        <v>2</v>
      </c>
      <c r="B28" s="60">
        <f t="shared" si="1"/>
        <v>1942</v>
      </c>
      <c r="C28" s="44">
        <f>+G28+K28+O28</f>
        <v>1819</v>
      </c>
      <c r="D28" s="59">
        <f>+H28</f>
        <v>123</v>
      </c>
      <c r="E28" s="63" t="s">
        <v>22</v>
      </c>
      <c r="F28" s="60">
        <f t="shared" si="2"/>
        <v>1025</v>
      </c>
      <c r="G28" s="57">
        <v>902</v>
      </c>
      <c r="H28" s="44">
        <v>123</v>
      </c>
      <c r="I28" s="41" t="s">
        <v>22</v>
      </c>
      <c r="J28" s="56">
        <f>+K28</f>
        <v>635</v>
      </c>
      <c r="K28" s="57">
        <v>635</v>
      </c>
      <c r="L28" s="78">
        <v>0</v>
      </c>
      <c r="M28" s="41" t="s">
        <v>22</v>
      </c>
      <c r="N28" s="62">
        <v>282</v>
      </c>
      <c r="O28" s="57">
        <v>282</v>
      </c>
      <c r="P28" s="107" t="s">
        <v>22</v>
      </c>
      <c r="Q28" s="53">
        <v>0</v>
      </c>
      <c r="R28" s="7" t="s">
        <v>42</v>
      </c>
      <c r="S28" s="69"/>
    </row>
    <row r="29" spans="1:19" ht="16.5" customHeight="1">
      <c r="A29" s="13" t="s">
        <v>3</v>
      </c>
      <c r="B29" s="60">
        <f t="shared" si="1"/>
        <v>42993</v>
      </c>
      <c r="C29" s="44">
        <f>+G29+K29+O29+Q29</f>
        <v>25088</v>
      </c>
      <c r="D29" s="59">
        <f>+H29+L29</f>
        <v>17905</v>
      </c>
      <c r="E29" s="63" t="s">
        <v>22</v>
      </c>
      <c r="F29" s="60">
        <f t="shared" si="2"/>
        <v>37481</v>
      </c>
      <c r="G29" s="57">
        <v>20459</v>
      </c>
      <c r="H29" s="44">
        <v>17022</v>
      </c>
      <c r="I29" s="41" t="s">
        <v>22</v>
      </c>
      <c r="J29" s="56">
        <f>K29+L29</f>
        <v>4243</v>
      </c>
      <c r="K29" s="57">
        <v>3360</v>
      </c>
      <c r="L29" s="57">
        <v>883</v>
      </c>
      <c r="M29" s="41" t="s">
        <v>22</v>
      </c>
      <c r="N29" s="62">
        <v>1352</v>
      </c>
      <c r="O29" s="57">
        <v>1269</v>
      </c>
      <c r="P29" s="107" t="s">
        <v>22</v>
      </c>
      <c r="Q29" s="53">
        <v>0</v>
      </c>
      <c r="R29" s="7" t="s">
        <v>43</v>
      </c>
      <c r="S29" s="69"/>
    </row>
    <row r="30" spans="1:18" ht="12.75">
      <c r="A30" s="1"/>
      <c r="G30" s="80"/>
      <c r="R30" s="1"/>
    </row>
    <row r="31" spans="1:18" s="96" customFormat="1" ht="12.75">
      <c r="A31" s="94" t="s">
        <v>57</v>
      </c>
      <c r="B31" s="33"/>
      <c r="C31" s="33"/>
      <c r="D31" s="34"/>
      <c r="E31" s="34"/>
      <c r="F31" s="35"/>
      <c r="G31" s="49"/>
      <c r="H31" s="33"/>
      <c r="I31" s="42"/>
      <c r="J31" s="33"/>
      <c r="K31" s="33"/>
      <c r="L31" s="33"/>
      <c r="M31" s="42"/>
      <c r="N31" s="42"/>
      <c r="O31" s="42"/>
      <c r="P31" s="49"/>
      <c r="Q31" s="49"/>
      <c r="R31" s="95" t="s">
        <v>59</v>
      </c>
    </row>
    <row r="32" spans="1:18" s="96" customFormat="1" ht="12.75">
      <c r="A32" s="97" t="s">
        <v>66</v>
      </c>
      <c r="D32" s="98"/>
      <c r="E32" s="98"/>
      <c r="F32" s="2"/>
      <c r="G32" s="92"/>
      <c r="I32" s="99"/>
      <c r="M32" s="99"/>
      <c r="N32" s="99"/>
      <c r="O32" s="99"/>
      <c r="P32" s="92"/>
      <c r="Q32" s="92"/>
      <c r="R32" s="65" t="s">
        <v>67</v>
      </c>
    </row>
    <row r="33" spans="1:18" s="96" customFormat="1" ht="12.75">
      <c r="A33" s="100" t="s">
        <v>63</v>
      </c>
      <c r="B33" s="29"/>
      <c r="C33" s="29"/>
      <c r="D33" s="30"/>
      <c r="E33" s="30"/>
      <c r="F33" s="31"/>
      <c r="G33" s="50"/>
      <c r="H33" s="101"/>
      <c r="I33" s="102"/>
      <c r="J33" s="29"/>
      <c r="K33" s="29"/>
      <c r="L33" s="29"/>
      <c r="M33" s="43"/>
      <c r="N33" s="43"/>
      <c r="O33" s="43"/>
      <c r="P33" s="50"/>
      <c r="Q33" s="50"/>
      <c r="R33" s="32" t="s">
        <v>65</v>
      </c>
    </row>
    <row r="34" spans="1:18" s="96" customFormat="1" ht="12.75">
      <c r="A34" s="100" t="s">
        <v>58</v>
      </c>
      <c r="B34" s="29"/>
      <c r="C34" s="29"/>
      <c r="D34" s="30"/>
      <c r="E34" s="30"/>
      <c r="F34" s="31"/>
      <c r="G34" s="50"/>
      <c r="H34" s="101"/>
      <c r="I34" s="102"/>
      <c r="J34" s="29"/>
      <c r="K34" s="29"/>
      <c r="L34" s="29"/>
      <c r="M34" s="43"/>
      <c r="N34" s="43"/>
      <c r="O34" s="43"/>
      <c r="P34" s="50"/>
      <c r="Q34" s="50"/>
      <c r="R34" s="32" t="s">
        <v>60</v>
      </c>
    </row>
    <row r="35" spans="1:18" s="96" customFormat="1" ht="12.75">
      <c r="A35" s="103" t="s">
        <v>69</v>
      </c>
      <c r="D35" s="98"/>
      <c r="E35" s="98"/>
      <c r="F35" s="2"/>
      <c r="G35" s="92"/>
      <c r="H35" s="101"/>
      <c r="I35" s="102"/>
      <c r="M35" s="99"/>
      <c r="N35" s="99"/>
      <c r="O35" s="99"/>
      <c r="P35" s="92"/>
      <c r="Q35" s="92"/>
      <c r="R35" s="104" t="s">
        <v>72</v>
      </c>
    </row>
    <row r="36" spans="1:18" s="96" customFormat="1" ht="12.75">
      <c r="A36" s="97" t="s">
        <v>70</v>
      </c>
      <c r="D36" s="98"/>
      <c r="E36" s="98"/>
      <c r="F36" s="2"/>
      <c r="G36" s="92"/>
      <c r="H36" s="101"/>
      <c r="I36" s="102"/>
      <c r="M36" s="99"/>
      <c r="N36" s="99"/>
      <c r="O36" s="99"/>
      <c r="P36" s="92"/>
      <c r="Q36" s="92"/>
      <c r="R36" s="93" t="s">
        <v>71</v>
      </c>
    </row>
    <row r="37" spans="1:18" s="96" customFormat="1" ht="12.75">
      <c r="A37" s="9" t="s">
        <v>23</v>
      </c>
      <c r="D37" s="98"/>
      <c r="E37" s="98"/>
      <c r="F37" s="2"/>
      <c r="G37" s="92"/>
      <c r="H37" s="101"/>
      <c r="I37" s="102"/>
      <c r="M37" s="99"/>
      <c r="N37" s="99"/>
      <c r="O37" s="99"/>
      <c r="P37" s="92"/>
      <c r="Q37" s="92"/>
      <c r="R37" s="28" t="s">
        <v>44</v>
      </c>
    </row>
    <row r="38" spans="8:9" ht="12.75">
      <c r="H38" s="1"/>
      <c r="I38" s="79"/>
    </row>
    <row r="39" spans="8:9" ht="12.75">
      <c r="H39" s="1"/>
      <c r="I39" s="79"/>
    </row>
    <row r="40" spans="8:9" ht="12.75">
      <c r="H40" s="1"/>
      <c r="I40" s="79"/>
    </row>
    <row r="41" spans="8:9" ht="12.75">
      <c r="H41" s="1"/>
      <c r="I41" s="79"/>
    </row>
    <row r="42" spans="2:8" s="46" customFormat="1" ht="12.75">
      <c r="B42" s="90"/>
      <c r="C42" s="91"/>
      <c r="D42" s="90"/>
      <c r="E42" s="91"/>
      <c r="F42" s="91"/>
      <c r="G42" s="48"/>
      <c r="H42" s="92"/>
    </row>
    <row r="55" ht="12.75">
      <c r="B55" s="64"/>
    </row>
    <row r="56" ht="12.75">
      <c r="B56" s="64"/>
    </row>
    <row r="57" ht="12.75">
      <c r="B57" s="64"/>
    </row>
    <row r="58" ht="12.75">
      <c r="B58" s="64"/>
    </row>
    <row r="59" ht="12.75">
      <c r="B59" s="64"/>
    </row>
    <row r="60" ht="12.75">
      <c r="B60" s="64"/>
    </row>
    <row r="61" ht="12.75">
      <c r="B61" s="64"/>
    </row>
  </sheetData>
  <sheetProtection/>
  <mergeCells count="5">
    <mergeCell ref="J6:M6"/>
    <mergeCell ref="B6:E6"/>
    <mergeCell ref="F6:I6"/>
    <mergeCell ref="A5:R5"/>
    <mergeCell ref="N6:P6"/>
  </mergeCells>
  <printOptions/>
  <pageMargins left="0.31" right="0.2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Hava</dc:creator>
  <cp:keywords/>
  <dc:description/>
  <cp:lastModifiedBy>Tzipi Berman</cp:lastModifiedBy>
  <cp:lastPrinted>2017-09-18T07:47:49Z</cp:lastPrinted>
  <dcterms:created xsi:type="dcterms:W3CDTF">2005-07-17T13:16:20Z</dcterms:created>
  <dcterms:modified xsi:type="dcterms:W3CDTF">2020-09-16T08:38:44Z</dcterms:modified>
  <cp:category/>
  <cp:version/>
  <cp:contentType/>
  <cp:contentStatus/>
</cp:coreProperties>
</file>