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ichnun\אתר המלג\עדכון תשפא\"/>
    </mc:Choice>
  </mc:AlternateContent>
  <bookViews>
    <workbookView xWindow="480" yWindow="75" windowWidth="18240" windowHeight="11565"/>
  </bookViews>
  <sheets>
    <sheet name="Table 13" sheetId="1" r:id="rId1"/>
  </sheets>
  <externalReferences>
    <externalReference r:id="rId2"/>
    <externalReference r:id="rId3"/>
  </externalReferences>
  <definedNames>
    <definedName name="_Key1" localSheetId="0" hidden="1">[1]FOREIGN!#REF!</definedName>
    <definedName name="_Key1" hidden="1">[1]FOREIGN!#REF!</definedName>
    <definedName name="_Order1" hidden="1">255</definedName>
    <definedName name="_Order2" hidden="1">255</definedName>
    <definedName name="_Parse_Out" hidden="1">'[2]T308-317'!$HG$10:$HP$19</definedName>
    <definedName name="_xlnm.Print_Area" localSheetId="0">'Table 13'!$A$1:$K$98</definedName>
  </definedNames>
  <calcPr calcId="162913" concurrentCalc="0"/>
</workbook>
</file>

<file path=xl/calcChain.xml><?xml version="1.0" encoding="utf-8"?>
<calcChain xmlns="http://schemas.openxmlformats.org/spreadsheetml/2006/main">
  <c r="H73" i="1" l="1"/>
  <c r="J73" i="1"/>
  <c r="H72" i="1"/>
  <c r="J72" i="1"/>
  <c r="H71" i="1"/>
  <c r="J71" i="1"/>
  <c r="H69" i="1"/>
  <c r="J69" i="1"/>
  <c r="H68" i="1"/>
  <c r="J68" i="1"/>
  <c r="H67" i="1"/>
  <c r="J67" i="1"/>
  <c r="H66" i="1"/>
  <c r="J66" i="1"/>
  <c r="H65" i="1"/>
  <c r="J65" i="1"/>
  <c r="I64" i="1"/>
  <c r="H64" i="1"/>
  <c r="J64" i="1"/>
  <c r="I65" i="1"/>
  <c r="I66" i="1"/>
  <c r="I67" i="1"/>
  <c r="I68" i="1"/>
  <c r="I69" i="1"/>
  <c r="I70" i="1"/>
  <c r="I71" i="1"/>
  <c r="I72" i="1"/>
  <c r="I73" i="1"/>
  <c r="I74" i="1"/>
  <c r="H70" i="1"/>
  <c r="H74" i="1"/>
  <c r="C75" i="1"/>
  <c r="D75" i="1"/>
  <c r="E75" i="1"/>
  <c r="F75" i="1"/>
  <c r="G75" i="1"/>
  <c r="I50" i="1"/>
  <c r="I46" i="1"/>
  <c r="I47" i="1"/>
  <c r="I48" i="1"/>
  <c r="I49" i="1"/>
  <c r="I51" i="1"/>
  <c r="I52" i="1"/>
  <c r="I53" i="1"/>
  <c r="I54" i="1"/>
  <c r="I55" i="1"/>
  <c r="I56" i="1"/>
  <c r="H46" i="1"/>
  <c r="H47" i="1"/>
  <c r="H48" i="1"/>
  <c r="H49" i="1"/>
  <c r="H50" i="1"/>
  <c r="H51" i="1"/>
  <c r="H52" i="1"/>
  <c r="H53" i="1"/>
  <c r="H54" i="1"/>
  <c r="H55" i="1"/>
  <c r="H56" i="1"/>
  <c r="H45" i="1"/>
  <c r="B57" i="1"/>
  <c r="D57" i="1"/>
  <c r="F57" i="1"/>
  <c r="H57" i="1"/>
  <c r="F89" i="1"/>
  <c r="E21" i="1"/>
  <c r="C21" i="1"/>
  <c r="B21" i="1"/>
  <c r="I45" i="1"/>
  <c r="J45" i="1"/>
  <c r="J46" i="1"/>
  <c r="J47" i="1"/>
  <c r="J48" i="1"/>
  <c r="J49" i="1"/>
  <c r="J51" i="1"/>
  <c r="J52" i="1"/>
  <c r="J53" i="1"/>
  <c r="J54" i="1"/>
  <c r="J55" i="1"/>
  <c r="J56" i="1"/>
  <c r="C57" i="1"/>
  <c r="E57" i="1"/>
  <c r="G57" i="1"/>
  <c r="I57" i="1"/>
  <c r="J57" i="1"/>
  <c r="C39" i="1"/>
  <c r="E39" i="1"/>
  <c r="G39" i="1"/>
  <c r="I39" i="1"/>
  <c r="B39" i="1"/>
  <c r="D39" i="1"/>
  <c r="F39" i="1"/>
  <c r="H39" i="1"/>
  <c r="J39" i="1"/>
  <c r="I38" i="1"/>
  <c r="H38" i="1"/>
  <c r="J38" i="1"/>
  <c r="I37" i="1"/>
  <c r="H37" i="1"/>
  <c r="J37" i="1"/>
  <c r="I36" i="1"/>
  <c r="H36" i="1"/>
  <c r="J36" i="1"/>
  <c r="I35" i="1"/>
  <c r="H35" i="1"/>
  <c r="J35" i="1"/>
  <c r="I34" i="1"/>
  <c r="H34" i="1"/>
  <c r="J34" i="1"/>
  <c r="I33" i="1"/>
  <c r="H33" i="1"/>
  <c r="J33" i="1"/>
  <c r="I32" i="1"/>
  <c r="H32" i="1"/>
  <c r="J32" i="1"/>
  <c r="I31" i="1"/>
  <c r="H31" i="1"/>
  <c r="J31" i="1"/>
  <c r="I30" i="1"/>
  <c r="H30" i="1"/>
  <c r="J30" i="1"/>
  <c r="I29" i="1"/>
  <c r="H29" i="1"/>
  <c r="J29" i="1"/>
  <c r="I28" i="1"/>
  <c r="H28" i="1"/>
  <c r="J28" i="1"/>
  <c r="I27" i="1"/>
  <c r="H27" i="1"/>
  <c r="J27" i="1"/>
  <c r="G21" i="1"/>
  <c r="I21" i="1"/>
  <c r="D21" i="1"/>
  <c r="F21" i="1"/>
  <c r="H21" i="1"/>
  <c r="J21" i="1"/>
  <c r="I20" i="1"/>
  <c r="H20" i="1"/>
  <c r="J20" i="1"/>
  <c r="I19" i="1"/>
  <c r="H19" i="1"/>
  <c r="J19" i="1"/>
  <c r="I18" i="1"/>
  <c r="H18" i="1"/>
  <c r="J18" i="1"/>
  <c r="I17" i="1"/>
  <c r="H17" i="1"/>
  <c r="J17" i="1"/>
  <c r="I16" i="1"/>
  <c r="H16" i="1"/>
  <c r="J16" i="1"/>
  <c r="I15" i="1"/>
  <c r="H15" i="1"/>
  <c r="J15" i="1"/>
  <c r="I14" i="1"/>
  <c r="H14" i="1"/>
  <c r="J14" i="1"/>
  <c r="I13" i="1"/>
  <c r="H13" i="1"/>
  <c r="J13" i="1"/>
  <c r="I12" i="1"/>
  <c r="H12" i="1"/>
  <c r="J12" i="1"/>
  <c r="I11" i="1"/>
  <c r="H11" i="1"/>
  <c r="J11" i="1"/>
  <c r="I10" i="1"/>
  <c r="H10" i="1"/>
  <c r="J10" i="1"/>
  <c r="I9" i="1"/>
  <c r="H9" i="1"/>
  <c r="J9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E85" i="1"/>
  <c r="D85" i="1"/>
  <c r="B75" i="1"/>
  <c r="B93" i="1"/>
  <c r="F93" i="1"/>
  <c r="I75" i="1"/>
  <c r="B85" i="1"/>
  <c r="B84" i="1"/>
  <c r="F87" i="1"/>
  <c r="B87" i="1"/>
  <c r="H87" i="1"/>
  <c r="C87" i="1"/>
  <c r="G87" i="1"/>
  <c r="I87" i="1"/>
  <c r="J87" i="1"/>
  <c r="F86" i="1"/>
  <c r="B86" i="1"/>
  <c r="H86" i="1"/>
  <c r="D81" i="1"/>
  <c r="B81" i="1"/>
  <c r="F81" i="1"/>
  <c r="H81" i="1"/>
  <c r="G82" i="1"/>
  <c r="G83" i="1"/>
  <c r="G84" i="1"/>
  <c r="G85" i="1"/>
  <c r="G86" i="1"/>
  <c r="G88" i="1"/>
  <c r="G89" i="1"/>
  <c r="G90" i="1"/>
  <c r="G91" i="1"/>
  <c r="G92" i="1"/>
  <c r="F82" i="1"/>
  <c r="F83" i="1"/>
  <c r="F84" i="1"/>
  <c r="F85" i="1"/>
  <c r="F88" i="1"/>
  <c r="F90" i="1"/>
  <c r="F91" i="1"/>
  <c r="F92" i="1"/>
  <c r="E82" i="1"/>
  <c r="E83" i="1"/>
  <c r="E84" i="1"/>
  <c r="D82" i="1"/>
  <c r="D83" i="1"/>
  <c r="C82" i="1"/>
  <c r="C83" i="1"/>
  <c r="C84" i="1"/>
  <c r="C85" i="1"/>
  <c r="C86" i="1"/>
  <c r="C88" i="1"/>
  <c r="C89" i="1"/>
  <c r="C90" i="1"/>
  <c r="C91" i="1"/>
  <c r="C92" i="1"/>
  <c r="B92" i="1"/>
  <c r="B91" i="1"/>
  <c r="B90" i="1"/>
  <c r="B89" i="1"/>
  <c r="B88" i="1"/>
  <c r="B83" i="1"/>
  <c r="B82" i="1"/>
  <c r="C93" i="1"/>
  <c r="E93" i="1"/>
  <c r="G93" i="1"/>
  <c r="I93" i="1"/>
  <c r="I92" i="1"/>
  <c r="H92" i="1"/>
  <c r="J92" i="1"/>
  <c r="I91" i="1"/>
  <c r="H91" i="1"/>
  <c r="J91" i="1"/>
  <c r="I90" i="1"/>
  <c r="H90" i="1"/>
  <c r="J90" i="1"/>
  <c r="I89" i="1"/>
  <c r="H89" i="1"/>
  <c r="J89" i="1"/>
  <c r="I88" i="1"/>
  <c r="H88" i="1"/>
  <c r="J88" i="1"/>
  <c r="I86" i="1"/>
  <c r="J86" i="1"/>
  <c r="I85" i="1"/>
  <c r="H85" i="1"/>
  <c r="J85" i="1"/>
  <c r="I84" i="1"/>
  <c r="I83" i="1"/>
  <c r="H83" i="1"/>
  <c r="J83" i="1"/>
  <c r="I82" i="1"/>
  <c r="H82" i="1"/>
  <c r="J82" i="1"/>
  <c r="C81" i="1"/>
  <c r="E81" i="1"/>
  <c r="G81" i="1"/>
  <c r="I81" i="1"/>
  <c r="J81" i="1"/>
  <c r="I63" i="1"/>
  <c r="H63" i="1"/>
  <c r="J63" i="1"/>
  <c r="H75" i="1"/>
  <c r="J75" i="1"/>
  <c r="D93" i="1"/>
  <c r="H93" i="1"/>
  <c r="J93" i="1"/>
  <c r="D84" i="1"/>
  <c r="H84" i="1"/>
  <c r="J84" i="1"/>
</calcChain>
</file>

<file path=xl/sharedStrings.xml><?xml version="1.0" encoding="utf-8"?>
<sst xmlns="http://schemas.openxmlformats.org/spreadsheetml/2006/main" count="286" uniqueCount="60">
  <si>
    <t>תואר ראשון</t>
  </si>
  <si>
    <t>אוניברסיטאות</t>
  </si>
  <si>
    <t>מכללות אקדמיות</t>
  </si>
  <si>
    <t>מכללות אקדמיות לחינוך</t>
  </si>
  <si>
    <t>סה"כ</t>
  </si>
  <si>
    <t>מזה: נשים</t>
  </si>
  <si>
    <t>% נשים</t>
  </si>
  <si>
    <t>חינוך</t>
  </si>
  <si>
    <t>עסקים ומדעי הניהול</t>
  </si>
  <si>
    <t>משפטים</t>
  </si>
  <si>
    <t>רפואה</t>
  </si>
  <si>
    <t>מקצועות עזר רפואיים</t>
  </si>
  <si>
    <t>מתמטיקה, סטטיסטיקה ומדעי המחשב</t>
  </si>
  <si>
    <t>המדעים הפיסיקליים</t>
  </si>
  <si>
    <t>המדעים הביולוגיים</t>
  </si>
  <si>
    <t>חקלאות</t>
  </si>
  <si>
    <t>הנדסה ואדריכלות</t>
  </si>
  <si>
    <t>תואר שני</t>
  </si>
  <si>
    <t>תואר שלישי</t>
  </si>
  <si>
    <t>תעודה</t>
  </si>
  <si>
    <t>מקור: למ"ס</t>
  </si>
  <si>
    <t>Total</t>
  </si>
  <si>
    <t>Universities</t>
  </si>
  <si>
    <t>Academic Colleges</t>
  </si>
  <si>
    <t>Thereof: women</t>
  </si>
  <si>
    <t>Percentage of women</t>
  </si>
  <si>
    <t>Education and teacher training</t>
  </si>
  <si>
    <t>Social sciences</t>
  </si>
  <si>
    <t>Business and management</t>
  </si>
  <si>
    <t>Law</t>
  </si>
  <si>
    <t>Medicine</t>
  </si>
  <si>
    <t>Para-medical studies</t>
  </si>
  <si>
    <t>Mathematics, statistics and computer sciences</t>
  </si>
  <si>
    <t>Physical sciences</t>
  </si>
  <si>
    <t>Biological sciences</t>
  </si>
  <si>
    <t>Agriculture</t>
  </si>
  <si>
    <t>Engineering and architecture</t>
  </si>
  <si>
    <t>Humanities</t>
  </si>
  <si>
    <t>Bachelor's degree</t>
  </si>
  <si>
    <t>Master's degree</t>
  </si>
  <si>
    <t>Doctorate</t>
  </si>
  <si>
    <t>Diploma</t>
  </si>
  <si>
    <t>לוח 13:</t>
  </si>
  <si>
    <t>Notes:</t>
  </si>
  <si>
    <t>Source: C.B.S</t>
  </si>
  <si>
    <t>הערות:</t>
  </si>
  <si>
    <t>Table 13:</t>
  </si>
  <si>
    <t xml:space="preserve">Students in Institutions of Higher Education </t>
  </si>
  <si>
    <t xml:space="preserve">סטודנטים במוסדות להשכלה גבוהה </t>
  </si>
  <si>
    <t>Academic Colleges of Education</t>
  </si>
  <si>
    <t>מדעי החברה</t>
  </si>
  <si>
    <t>Since 2015/16 data on Ariel University is included with the data on universities.</t>
  </si>
  <si>
    <t>לפי תחום, תואר,סוג מוסד ומין, תשפ"א</t>
  </si>
  <si>
    <t>by Field of Study, Level of Degree, Type of Institution and Sex, 2020/21</t>
  </si>
  <si>
    <t>מתשע"ו נתוני אוניברסיטת אריאל כלולים בתוך נתוני האוניברסיטאות.</t>
  </si>
  <si>
    <t>הנתונים אינם כוללים 340 סטודנטים שלמדו תואר שלישי באוניברסיטת אריאל.</t>
  </si>
  <si>
    <t>Data doesn't include 340 Doctoral students in Ariel University.</t>
  </si>
  <si>
    <t>מדעי הרוח</t>
  </si>
  <si>
    <t xml:space="preserve">הנתונים אינם כוללים את הלומדים באוניברסיטה הפתוחה. </t>
  </si>
  <si>
    <t>Students at the Open University are not included.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</si>
</sst>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_ * #,##0_ ;_ * \-#,##0_ ;_ * &quot;-&quot;??_ ;_ @_ "/>
  </numFmts>
  <fonts count="1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2"/>
      <name val="Courier"/>
      <family val="3"/>
      <charset val="177"/>
    </font>
    <font>
      <sz val="11"/>
      <color theme="1"/>
      <name val="Arial"/>
      <family val="2"/>
      <charset val="177"/>
      <scheme val="minor"/>
    </font>
    <font>
      <b/>
      <sz val="10"/>
      <name val="David"/>
      <family val="2"/>
    </font>
    <font>
      <sz val="10"/>
      <name val="David"/>
      <family val="2"/>
    </font>
    <font>
      <sz val="10"/>
      <color indexed="8"/>
      <name val="David"/>
      <family val="2"/>
    </font>
    <font>
      <b/>
      <sz val="10"/>
      <color indexed="21"/>
      <name val="David"/>
      <family val="2"/>
    </font>
    <font>
      <b/>
      <sz val="10"/>
      <color indexed="8"/>
      <name val="David"/>
      <family val="2"/>
    </font>
    <font>
      <sz val="10"/>
      <color indexed="10"/>
      <name val="David"/>
      <family val="2"/>
    </font>
    <font>
      <b/>
      <sz val="10"/>
      <color indexed="10"/>
      <name val="David"/>
      <family val="2"/>
    </font>
    <font>
      <sz val="9"/>
      <color indexed="10"/>
      <name val="David"/>
      <family val="2"/>
      <charset val="177"/>
    </font>
    <font>
      <sz val="9"/>
      <name val="David"/>
      <family val="2"/>
      <charset val="177"/>
    </font>
    <font>
      <b/>
      <sz val="9"/>
      <name val="David"/>
      <family val="2"/>
      <charset val="177"/>
    </font>
    <font>
      <sz val="9"/>
      <color rgb="FFFF0000"/>
      <name val="David"/>
      <family val="2"/>
      <charset val="177"/>
    </font>
    <font>
      <b/>
      <sz val="9"/>
      <color rgb="FFFF0000"/>
      <name val="David"/>
      <family val="2"/>
      <charset val="177"/>
    </font>
    <font>
      <sz val="9"/>
      <color rgb="FFFF0000"/>
      <name val="Times New Roman"/>
      <family val="1"/>
      <charset val="177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1" fillId="0" borderId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 applyFont="0"/>
    <xf numFmtId="0" fontId="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9">
    <xf numFmtId="0" fontId="0" fillId="0" borderId="0" xfId="0"/>
    <xf numFmtId="165" fontId="5" fillId="0" borderId="0" xfId="8" applyNumberFormat="1" applyFont="1" applyBorder="1" applyAlignment="1">
      <alignment horizontal="right"/>
    </xf>
    <xf numFmtId="165" fontId="6" fillId="0" borderId="0" xfId="8" applyNumberFormat="1" applyFont="1" applyBorder="1" applyAlignment="1">
      <alignment horizontal="right"/>
    </xf>
    <xf numFmtId="0" fontId="5" fillId="0" borderId="0" xfId="2" applyFont="1" applyFill="1"/>
    <xf numFmtId="3" fontId="6" fillId="0" borderId="0" xfId="2" applyNumberFormat="1" applyFont="1" applyBorder="1"/>
    <xf numFmtId="0" fontId="5" fillId="0" borderId="0" xfId="0" applyFont="1"/>
    <xf numFmtId="3" fontId="5" fillId="0" borderId="0" xfId="2" applyNumberFormat="1" applyFont="1" applyFill="1" applyBorder="1"/>
    <xf numFmtId="3" fontId="5" fillId="0" borderId="0" xfId="2" applyNumberFormat="1" applyFont="1" applyBorder="1"/>
    <xf numFmtId="0" fontId="5" fillId="0" borderId="0" xfId="2" applyFont="1"/>
    <xf numFmtId="0" fontId="7" fillId="0" borderId="0" xfId="6" applyFont="1" applyFill="1" applyAlignment="1" applyProtection="1"/>
    <xf numFmtId="3" fontId="5" fillId="0" borderId="0" xfId="2" applyNumberFormat="1" applyFont="1" applyBorder="1" applyAlignment="1">
      <alignment horizontal="right" readingOrder="2"/>
    </xf>
    <xf numFmtId="0" fontId="6" fillId="0" borderId="1" xfId="7" applyFont="1" applyBorder="1" applyAlignment="1">
      <alignment horizontal="center" wrapText="1"/>
    </xf>
    <xf numFmtId="0" fontId="6" fillId="0" borderId="1" xfId="7" applyFont="1" applyBorder="1" applyAlignment="1">
      <alignment horizontal="center" wrapText="1" readingOrder="2"/>
    </xf>
    <xf numFmtId="3" fontId="9" fillId="0" borderId="0" xfId="2" applyNumberFormat="1" applyFont="1" applyFill="1" applyBorder="1" applyAlignment="1" applyProtection="1"/>
    <xf numFmtId="165" fontId="5" fillId="0" borderId="0" xfId="2" applyNumberFormat="1" applyFont="1" applyBorder="1"/>
    <xf numFmtId="0" fontId="6" fillId="0" borderId="0" xfId="0" applyFont="1" applyAlignment="1" applyProtection="1">
      <alignment horizontal="left" vertical="center"/>
    </xf>
    <xf numFmtId="166" fontId="6" fillId="0" borderId="0" xfId="1" applyNumberFormat="1" applyFont="1" applyBorder="1"/>
    <xf numFmtId="0" fontId="6" fillId="0" borderId="0" xfId="0" applyFont="1" applyAlignment="1" applyProtection="1">
      <alignment horizontal="left" vertical="center" wrapText="1"/>
    </xf>
    <xf numFmtId="3" fontId="9" fillId="2" borderId="0" xfId="2" applyNumberFormat="1" applyFont="1" applyFill="1" applyBorder="1" applyAlignment="1" applyProtection="1"/>
    <xf numFmtId="3" fontId="5" fillId="3" borderId="0" xfId="2" applyNumberFormat="1" applyFont="1" applyFill="1" applyBorder="1"/>
    <xf numFmtId="166" fontId="5" fillId="0" borderId="0" xfId="1" applyNumberFormat="1" applyFont="1" applyFill="1" applyBorder="1"/>
    <xf numFmtId="3" fontId="10" fillId="0" borderId="0" xfId="2" applyNumberFormat="1" applyFont="1" applyBorder="1"/>
    <xf numFmtId="3" fontId="11" fillId="0" borderId="0" xfId="2" applyNumberFormat="1" applyFont="1" applyFill="1" applyBorder="1"/>
    <xf numFmtId="165" fontId="11" fillId="0" borderId="0" xfId="2" applyNumberFormat="1" applyFont="1" applyBorder="1"/>
    <xf numFmtId="0" fontId="5" fillId="0" borderId="0" xfId="0" applyFont="1" applyAlignment="1" applyProtection="1">
      <alignment horizontal="left" vertical="center" wrapText="1"/>
    </xf>
    <xf numFmtId="167" fontId="6" fillId="0" borderId="0" xfId="3" applyNumberFormat="1" applyFont="1" applyBorder="1"/>
    <xf numFmtId="9" fontId="10" fillId="0" borderId="0" xfId="4" applyFont="1" applyBorder="1"/>
    <xf numFmtId="165" fontId="6" fillId="0" borderId="0" xfId="4" applyNumberFormat="1" applyFont="1" applyBorder="1"/>
    <xf numFmtId="0" fontId="6" fillId="0" borderId="0" xfId="7" applyFont="1" applyBorder="1" applyAlignment="1">
      <alignment horizontal="center" wrapText="1"/>
    </xf>
    <xf numFmtId="165" fontId="6" fillId="0" borderId="0" xfId="9" applyNumberFormat="1" applyFont="1" applyBorder="1"/>
    <xf numFmtId="165" fontId="5" fillId="0" borderId="0" xfId="9" applyNumberFormat="1" applyFont="1" applyFill="1" applyBorder="1"/>
    <xf numFmtId="3" fontId="5" fillId="0" borderId="1" xfId="2" applyNumberFormat="1" applyFont="1" applyBorder="1"/>
    <xf numFmtId="3" fontId="5" fillId="0" borderId="1" xfId="2" applyNumberFormat="1" applyFont="1" applyFill="1" applyBorder="1"/>
    <xf numFmtId="3" fontId="5" fillId="0" borderId="1" xfId="2" applyNumberFormat="1" applyFont="1" applyBorder="1" applyAlignment="1">
      <alignment horizontal="right" readingOrder="2"/>
    </xf>
    <xf numFmtId="9" fontId="6" fillId="0" borderId="0" xfId="4" applyFont="1" applyBorder="1"/>
    <xf numFmtId="165" fontId="5" fillId="0" borderId="0" xfId="4" applyNumberFormat="1" applyFont="1" applyFill="1" applyBorder="1"/>
    <xf numFmtId="3" fontId="11" fillId="0" borderId="0" xfId="2" applyNumberFormat="1" applyFont="1" applyBorder="1"/>
    <xf numFmtId="0" fontId="10" fillId="0" borderId="0" xfId="0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6" fillId="0" borderId="0" xfId="0" applyFont="1" applyBorder="1"/>
    <xf numFmtId="167" fontId="6" fillId="0" borderId="0" xfId="1" applyNumberFormat="1" applyFont="1" applyFill="1" applyBorder="1"/>
    <xf numFmtId="166" fontId="6" fillId="0" borderId="0" xfId="1" applyNumberFormat="1" applyFont="1" applyFill="1" applyBorder="1"/>
    <xf numFmtId="164" fontId="6" fillId="0" borderId="0" xfId="3" applyFont="1" applyFill="1" applyBorder="1"/>
    <xf numFmtId="167" fontId="6" fillId="0" borderId="2" xfId="1" applyNumberFormat="1" applyFont="1" applyFill="1" applyBorder="1"/>
    <xf numFmtId="3" fontId="6" fillId="0" borderId="0" xfId="2" applyNumberFormat="1" applyFont="1" applyFill="1" applyBorder="1"/>
    <xf numFmtId="166" fontId="6" fillId="0" borderId="0" xfId="3" applyNumberFormat="1" applyFont="1" applyFill="1" applyBorder="1"/>
    <xf numFmtId="165" fontId="5" fillId="0" borderId="0" xfId="2" applyNumberFormat="1" applyFont="1" applyFill="1" applyBorder="1"/>
    <xf numFmtId="165" fontId="5" fillId="3" borderId="0" xfId="2" applyNumberFormat="1" applyFont="1" applyFill="1" applyBorder="1"/>
    <xf numFmtId="167" fontId="5" fillId="3" borderId="0" xfId="3" applyNumberFormat="1" applyFont="1" applyFill="1" applyBorder="1"/>
    <xf numFmtId="3" fontId="13" fillId="0" borderId="0" xfId="2" applyNumberFormat="1" applyFont="1" applyBorder="1"/>
    <xf numFmtId="3" fontId="14" fillId="0" borderId="0" xfId="2" applyNumberFormat="1" applyFont="1" applyFill="1" applyBorder="1"/>
    <xf numFmtId="3" fontId="14" fillId="0" borderId="0" xfId="2" applyNumberFormat="1" applyFont="1" applyBorder="1"/>
    <xf numFmtId="0" fontId="12" fillId="0" borderId="0" xfId="0" applyFont="1" applyBorder="1"/>
    <xf numFmtId="0" fontId="15" fillId="0" borderId="0" xfId="0" applyFont="1" applyFill="1" applyBorder="1"/>
    <xf numFmtId="165" fontId="15" fillId="0" borderId="0" xfId="4" applyNumberFormat="1" applyFont="1" applyFill="1" applyBorder="1"/>
    <xf numFmtId="3" fontId="15" fillId="0" borderId="0" xfId="0" applyNumberFormat="1" applyFont="1" applyFill="1" applyBorder="1"/>
    <xf numFmtId="3" fontId="16" fillId="0" borderId="0" xfId="0" applyNumberFormat="1" applyFont="1" applyFill="1" applyBorder="1"/>
    <xf numFmtId="0" fontId="15" fillId="0" borderId="0" xfId="0" applyFont="1" applyFill="1"/>
    <xf numFmtId="0" fontId="17" fillId="0" borderId="0" xfId="6" applyFont="1" applyFill="1" applyBorder="1" applyAlignment="1" applyProtection="1"/>
    <xf numFmtId="164" fontId="5" fillId="0" borderId="0" xfId="1" applyFont="1" applyFill="1" applyBorder="1"/>
    <xf numFmtId="164" fontId="5" fillId="3" borderId="0" xfId="1" applyFont="1" applyFill="1" applyBorder="1"/>
    <xf numFmtId="3" fontId="5" fillId="0" borderId="1" xfId="2" applyNumberFormat="1" applyFont="1" applyBorder="1" applyAlignment="1">
      <alignment horizontal="center"/>
    </xf>
    <xf numFmtId="3" fontId="5" fillId="0" borderId="1" xfId="2" applyNumberFormat="1" applyFont="1" applyFill="1" applyBorder="1" applyAlignment="1">
      <alignment horizontal="center"/>
    </xf>
    <xf numFmtId="3" fontId="8" fillId="0" borderId="2" xfId="2" applyNumberFormat="1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3" fontId="8" fillId="0" borderId="1" xfId="2" applyNumberFormat="1" applyFont="1" applyBorder="1" applyAlignment="1">
      <alignment horizontal="center" vertical="center"/>
    </xf>
    <xf numFmtId="3" fontId="5" fillId="0" borderId="2" xfId="2" applyNumberFormat="1" applyFont="1" applyBorder="1" applyAlignment="1">
      <alignment horizontal="center"/>
    </xf>
    <xf numFmtId="3" fontId="5" fillId="0" borderId="2" xfId="2" applyNumberFormat="1" applyFont="1" applyFill="1" applyBorder="1" applyAlignment="1">
      <alignment horizontal="center"/>
    </xf>
  </cellXfs>
  <cellStyles count="10">
    <cellStyle name="Comma" xfId="1" builtinId="3"/>
    <cellStyle name="Comma 2" xfId="3"/>
    <cellStyle name="Normal" xfId="0" builtinId="0"/>
    <cellStyle name="Normal 2" xfId="2"/>
    <cellStyle name="Normal 3" xfId="5"/>
    <cellStyle name="Normal_Tables301-307" xfId="6"/>
    <cellStyle name="Normal_נשים בהג_שדולת הנשים" xfId="7"/>
    <cellStyle name="Percent" xfId="9" builtinId="5"/>
    <cellStyle name="Percent 2" xfId="4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otef/&#1505;&#1496;&#1493;&#1491;&#1504;&#1496;&#1497;&#1501;%20&#1497;&#1513;&#1512;&#1488;&#1500;&#1497;&#1501;%20&#1489;&#1495;&#1493;&#1500;_&#1493;&#1514;&#151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ALIT/DATA/T308-3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קבלי תואר שלישי בארה&quot;ב"/>
      <sheetName val="ארהב_אנגליה"/>
      <sheetName val="FOREIGN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08-317"/>
      <sheetName val="לוח 3.8"/>
      <sheetName val="לוח 3.9"/>
      <sheetName val="לוח 3.10"/>
      <sheetName val="לוח 3.11"/>
      <sheetName val="לוח 3.12"/>
      <sheetName val="לוח 3.17"/>
      <sheetName val="לוח 3.18"/>
      <sheetName val="תרשים 1.8-מעודכן"/>
      <sheetName val="תרשים 1.8"/>
      <sheetName val="לוחות 2;1"/>
      <sheetName val="Current"/>
      <sheetName val="T1.9"/>
      <sheetName val="T1.8"/>
      <sheetName val="T1.14"/>
      <sheetName val="T1.12"/>
      <sheetName val="T1.10"/>
      <sheetName val="OPEN3"/>
      <sheetName val="OPEN2"/>
      <sheetName val="OPEN1"/>
      <sheetName val="MOSAD2"/>
      <sheetName val="MOSAD1"/>
      <sheetName val="MOSAD"/>
      <sheetName val="INDEXAM5"/>
      <sheetName val="מזל"/>
    </sheetNames>
    <sheetDataSet>
      <sheetData sheetId="0">
        <row r="10">
          <cell r="HI10" t="str">
            <v>(1)</v>
          </cell>
          <cell r="HK10" t="str">
            <v>(1)</v>
          </cell>
          <cell r="HL10" t="str">
            <v>(2)</v>
          </cell>
        </row>
        <row r="11">
          <cell r="HG11" t="str">
            <v>1980/81</v>
          </cell>
          <cell r="HH11">
            <v>1359</v>
          </cell>
          <cell r="HI11">
            <v>132</v>
          </cell>
          <cell r="HJ11">
            <v>7</v>
          </cell>
          <cell r="HK11">
            <v>543</v>
          </cell>
          <cell r="HL11">
            <v>677</v>
          </cell>
          <cell r="HM11" t="str">
            <v>-</v>
          </cell>
        </row>
        <row r="12">
          <cell r="HG12" t="str">
            <v>1981/82</v>
          </cell>
          <cell r="HH12">
            <v>1309</v>
          </cell>
          <cell r="HI12">
            <v>128</v>
          </cell>
          <cell r="HJ12">
            <v>8</v>
          </cell>
          <cell r="HK12">
            <v>491</v>
          </cell>
          <cell r="HL12">
            <v>682</v>
          </cell>
          <cell r="HM12" t="str">
            <v>-</v>
          </cell>
        </row>
        <row r="13">
          <cell r="HG13" t="str">
            <v>1982/83</v>
          </cell>
          <cell r="HH13">
            <v>1387</v>
          </cell>
          <cell r="HI13">
            <v>154</v>
          </cell>
          <cell r="HJ13">
            <v>10</v>
          </cell>
          <cell r="HK13">
            <v>572</v>
          </cell>
          <cell r="HL13">
            <v>651</v>
          </cell>
          <cell r="HM13" t="str">
            <v>-</v>
          </cell>
        </row>
        <row r="14">
          <cell r="HG14" t="str">
            <v>1983/84</v>
          </cell>
          <cell r="HH14">
            <v>1595</v>
          </cell>
          <cell r="HI14">
            <v>202</v>
          </cell>
          <cell r="HJ14">
            <v>18</v>
          </cell>
          <cell r="HK14">
            <v>564</v>
          </cell>
          <cell r="HL14">
            <v>811</v>
          </cell>
          <cell r="HM14" t="str">
            <v>-</v>
          </cell>
        </row>
        <row r="15">
          <cell r="HG15" t="str">
            <v>1984/85</v>
          </cell>
          <cell r="HH15">
            <v>1825</v>
          </cell>
          <cell r="HI15">
            <v>210</v>
          </cell>
          <cell r="HJ15">
            <v>18</v>
          </cell>
          <cell r="HK15">
            <v>639</v>
          </cell>
          <cell r="HL15">
            <v>958</v>
          </cell>
          <cell r="HM15" t="str">
            <v>-</v>
          </cell>
        </row>
        <row r="16">
          <cell r="HG16" t="str">
            <v>1985/86</v>
          </cell>
          <cell r="HH16">
            <v>4346</v>
          </cell>
          <cell r="HI16">
            <v>228</v>
          </cell>
          <cell r="HJ16">
            <v>21</v>
          </cell>
          <cell r="HK16">
            <v>626</v>
          </cell>
          <cell r="HL16">
            <v>3471</v>
          </cell>
          <cell r="HM16" t="str">
            <v>-</v>
          </cell>
        </row>
        <row r="17">
          <cell r="HG17" t="str">
            <v>1986/87</v>
          </cell>
          <cell r="HH17">
            <v>4461</v>
          </cell>
          <cell r="HI17">
            <v>232</v>
          </cell>
          <cell r="HJ17">
            <v>20</v>
          </cell>
          <cell r="HK17">
            <v>622</v>
          </cell>
          <cell r="HL17">
            <v>3587</v>
          </cell>
          <cell r="HM17" t="str">
            <v>-</v>
          </cell>
        </row>
        <row r="18">
          <cell r="HG18" t="str">
            <v>1987/88@</v>
          </cell>
          <cell r="HH18">
            <v>5598</v>
          </cell>
          <cell r="HI18">
            <v>227</v>
          </cell>
          <cell r="HJ18">
            <v>172</v>
          </cell>
          <cell r="HK18">
            <v>607</v>
          </cell>
          <cell r="HL18">
            <v>4592</v>
          </cell>
          <cell r="HM18" t="str">
            <v>-</v>
          </cell>
        </row>
        <row r="19">
          <cell r="HG19" t="str">
            <v>1988/89@</v>
          </cell>
          <cell r="HH19">
            <v>5404</v>
          </cell>
          <cell r="HI19">
            <v>86</v>
          </cell>
          <cell r="HJ19">
            <v>379</v>
          </cell>
          <cell r="HK19">
            <v>749</v>
          </cell>
          <cell r="HL19">
            <v>4190</v>
          </cell>
          <cell r="HM19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rightToLeft="1" tabSelected="1" zoomScale="120" zoomScaleNormal="120" workbookViewId="0">
      <selection activeCell="A100" sqref="A100"/>
    </sheetView>
  </sheetViews>
  <sheetFormatPr defaultColWidth="9" defaultRowHeight="15.95" customHeight="1" x14ac:dyDescent="0.2"/>
  <cols>
    <col min="1" max="1" width="23.125" style="7" customWidth="1"/>
    <col min="2" max="2" width="13.75" style="4" customWidth="1"/>
    <col min="3" max="6" width="10.625" style="4" customWidth="1"/>
    <col min="7" max="7" width="12.125" style="4" customWidth="1"/>
    <col min="8" max="9" width="10.625" style="6" customWidth="1"/>
    <col min="10" max="10" width="10.625" style="7" customWidth="1"/>
    <col min="11" max="11" width="29.25" style="4" customWidth="1"/>
    <col min="12" max="12" width="9.125" style="4" bestFit="1" customWidth="1"/>
    <col min="13" max="16384" width="9" style="4"/>
  </cols>
  <sheetData>
    <row r="1" spans="1:12" ht="15.95" customHeight="1" x14ac:dyDescent="0.2">
      <c r="A1" s="3" t="s">
        <v>42</v>
      </c>
      <c r="H1" s="5"/>
      <c r="K1" s="7" t="s">
        <v>46</v>
      </c>
    </row>
    <row r="2" spans="1:12" ht="15.95" customHeight="1" x14ac:dyDescent="0.2">
      <c r="A2" s="8" t="s">
        <v>48</v>
      </c>
      <c r="K2" s="7" t="s">
        <v>47</v>
      </c>
    </row>
    <row r="3" spans="1:12" ht="15.95" customHeight="1" x14ac:dyDescent="0.2">
      <c r="A3" s="8" t="s">
        <v>52</v>
      </c>
      <c r="K3" s="7" t="s">
        <v>53</v>
      </c>
    </row>
    <row r="4" spans="1:12" ht="15.95" customHeight="1" x14ac:dyDescent="0.2">
      <c r="K4" s="9"/>
    </row>
    <row r="5" spans="1:12" s="7" customFormat="1" ht="15.95" customHeight="1" x14ac:dyDescent="0.2">
      <c r="A5" s="64" t="s">
        <v>0</v>
      </c>
      <c r="B5" s="67" t="s">
        <v>1</v>
      </c>
      <c r="C5" s="67"/>
      <c r="D5" s="67" t="s">
        <v>2</v>
      </c>
      <c r="E5" s="67"/>
      <c r="F5" s="67" t="s">
        <v>3</v>
      </c>
      <c r="G5" s="67"/>
      <c r="H5" s="68" t="s">
        <v>4</v>
      </c>
      <c r="I5" s="68"/>
      <c r="J5" s="68"/>
      <c r="K5" s="64" t="s">
        <v>38</v>
      </c>
    </row>
    <row r="6" spans="1:12" s="7" customFormat="1" ht="15.95" customHeight="1" x14ac:dyDescent="0.2">
      <c r="A6" s="65"/>
      <c r="B6" s="62" t="s">
        <v>22</v>
      </c>
      <c r="C6" s="62"/>
      <c r="D6" s="62" t="s">
        <v>23</v>
      </c>
      <c r="E6" s="62"/>
      <c r="F6" s="62" t="s">
        <v>49</v>
      </c>
      <c r="G6" s="62"/>
      <c r="H6" s="63" t="s">
        <v>21</v>
      </c>
      <c r="I6" s="63"/>
      <c r="J6" s="63"/>
      <c r="K6" s="65"/>
    </row>
    <row r="7" spans="1:12" s="7" customFormat="1" ht="15.95" customHeight="1" x14ac:dyDescent="0.2">
      <c r="A7" s="65"/>
      <c r="B7" s="7" t="s">
        <v>4</v>
      </c>
      <c r="C7" s="7" t="s">
        <v>5</v>
      </c>
      <c r="D7" s="7" t="s">
        <v>4</v>
      </c>
      <c r="E7" s="7" t="s">
        <v>5</v>
      </c>
      <c r="F7" s="7" t="s">
        <v>4</v>
      </c>
      <c r="G7" s="7" t="s">
        <v>5</v>
      </c>
      <c r="H7" s="6" t="s">
        <v>4</v>
      </c>
      <c r="I7" s="6" t="s">
        <v>5</v>
      </c>
      <c r="J7" s="10" t="s">
        <v>6</v>
      </c>
      <c r="K7" s="65"/>
    </row>
    <row r="8" spans="1:12" s="7" customFormat="1" ht="24.75" customHeight="1" x14ac:dyDescent="0.2">
      <c r="A8" s="66"/>
      <c r="B8" s="11" t="s">
        <v>21</v>
      </c>
      <c r="C8" s="11" t="s">
        <v>24</v>
      </c>
      <c r="D8" s="11" t="s">
        <v>21</v>
      </c>
      <c r="E8" s="11" t="s">
        <v>24</v>
      </c>
      <c r="F8" s="11" t="s">
        <v>21</v>
      </c>
      <c r="G8" s="11" t="s">
        <v>24</v>
      </c>
      <c r="H8" s="11" t="s">
        <v>21</v>
      </c>
      <c r="I8" s="11" t="s">
        <v>24</v>
      </c>
      <c r="J8" s="12" t="s">
        <v>25</v>
      </c>
      <c r="K8" s="66"/>
    </row>
    <row r="9" spans="1:12" ht="15.95" customHeight="1" x14ac:dyDescent="0.2">
      <c r="A9" s="13" t="s">
        <v>57</v>
      </c>
      <c r="B9" s="41">
        <v>8969</v>
      </c>
      <c r="C9" s="41">
        <v>5290</v>
      </c>
      <c r="D9" s="45">
        <v>7508</v>
      </c>
      <c r="E9" s="45">
        <v>5352</v>
      </c>
      <c r="F9" s="43">
        <v>0</v>
      </c>
      <c r="G9" s="43">
        <v>0</v>
      </c>
      <c r="H9" s="6">
        <f t="shared" ref="H9:I21" si="0">SUM(B9,D9,F9)</f>
        <v>16477</v>
      </c>
      <c r="I9" s="6">
        <f t="shared" si="0"/>
        <v>10642</v>
      </c>
      <c r="J9" s="47">
        <f t="shared" ref="J9:J21" si="1">I9/H9</f>
        <v>0.64587000060690658</v>
      </c>
      <c r="K9" s="15" t="s">
        <v>37</v>
      </c>
      <c r="L9" s="16"/>
    </row>
    <row r="10" spans="1:12" ht="15.95" customHeight="1" x14ac:dyDescent="0.2">
      <c r="A10" s="13" t="s">
        <v>7</v>
      </c>
      <c r="B10" s="41">
        <v>1438</v>
      </c>
      <c r="C10" s="41">
        <v>1226</v>
      </c>
      <c r="D10" s="45">
        <v>7347</v>
      </c>
      <c r="E10" s="45">
        <v>5630</v>
      </c>
      <c r="F10" s="45">
        <v>22579</v>
      </c>
      <c r="G10" s="45">
        <v>17525</v>
      </c>
      <c r="H10" s="6">
        <f t="shared" si="0"/>
        <v>31364</v>
      </c>
      <c r="I10" s="6">
        <f t="shared" si="0"/>
        <v>24381</v>
      </c>
      <c r="J10" s="47">
        <f t="shared" si="1"/>
        <v>0.77735620456574417</v>
      </c>
      <c r="K10" s="17" t="s">
        <v>26</v>
      </c>
      <c r="L10" s="16"/>
    </row>
    <row r="11" spans="1:12" ht="15.95" customHeight="1" x14ac:dyDescent="0.2">
      <c r="A11" s="13" t="s">
        <v>50</v>
      </c>
      <c r="B11" s="41">
        <v>15169</v>
      </c>
      <c r="C11" s="41">
        <v>10110</v>
      </c>
      <c r="D11" s="45">
        <v>21975</v>
      </c>
      <c r="E11" s="45">
        <v>15517</v>
      </c>
      <c r="F11" s="43">
        <v>0</v>
      </c>
      <c r="G11" s="43">
        <v>0</v>
      </c>
      <c r="H11" s="6">
        <f t="shared" si="0"/>
        <v>37144</v>
      </c>
      <c r="I11" s="6">
        <f t="shared" si="0"/>
        <v>25627</v>
      </c>
      <c r="J11" s="47">
        <f t="shared" si="1"/>
        <v>0.68993646349343096</v>
      </c>
      <c r="K11" s="17" t="s">
        <v>27</v>
      </c>
      <c r="L11" s="16"/>
    </row>
    <row r="12" spans="1:12" ht="15.95" customHeight="1" x14ac:dyDescent="0.2">
      <c r="A12" s="13" t="s">
        <v>8</v>
      </c>
      <c r="B12" s="41">
        <v>3860</v>
      </c>
      <c r="C12" s="41">
        <v>2196</v>
      </c>
      <c r="D12" s="45">
        <v>18962</v>
      </c>
      <c r="E12" s="45">
        <v>11286</v>
      </c>
      <c r="F12" s="43">
        <v>0</v>
      </c>
      <c r="G12" s="43">
        <v>0</v>
      </c>
      <c r="H12" s="6">
        <f t="shared" si="0"/>
        <v>22822</v>
      </c>
      <c r="I12" s="6">
        <f t="shared" si="0"/>
        <v>13482</v>
      </c>
      <c r="J12" s="47">
        <f t="shared" si="1"/>
        <v>0.59074577162387165</v>
      </c>
      <c r="K12" s="17" t="s">
        <v>28</v>
      </c>
    </row>
    <row r="13" spans="1:12" ht="15.95" customHeight="1" x14ac:dyDescent="0.2">
      <c r="A13" s="13" t="s">
        <v>9</v>
      </c>
      <c r="B13" s="41">
        <v>2646</v>
      </c>
      <c r="C13" s="41">
        <v>1549</v>
      </c>
      <c r="D13" s="45">
        <v>11929</v>
      </c>
      <c r="E13" s="45">
        <v>6344</v>
      </c>
      <c r="F13" s="43">
        <v>0</v>
      </c>
      <c r="G13" s="43">
        <v>0</v>
      </c>
      <c r="H13" s="6">
        <f t="shared" si="0"/>
        <v>14575</v>
      </c>
      <c r="I13" s="6">
        <f t="shared" si="0"/>
        <v>7893</v>
      </c>
      <c r="J13" s="47">
        <f t="shared" si="1"/>
        <v>0.54154373927958832</v>
      </c>
      <c r="K13" s="17" t="s">
        <v>29</v>
      </c>
      <c r="L13" s="16"/>
    </row>
    <row r="14" spans="1:12" ht="15.95" customHeight="1" x14ac:dyDescent="0.2">
      <c r="A14" s="13" t="s">
        <v>10</v>
      </c>
      <c r="B14" s="41">
        <v>2040</v>
      </c>
      <c r="C14" s="41">
        <v>1246</v>
      </c>
      <c r="D14" s="43">
        <v>0</v>
      </c>
      <c r="E14" s="43">
        <v>0</v>
      </c>
      <c r="F14" s="43">
        <v>0</v>
      </c>
      <c r="G14" s="43">
        <v>0</v>
      </c>
      <c r="H14" s="6">
        <f t="shared" si="0"/>
        <v>2040</v>
      </c>
      <c r="I14" s="6">
        <f t="shared" si="0"/>
        <v>1246</v>
      </c>
      <c r="J14" s="47">
        <f t="shared" si="1"/>
        <v>0.61078431372549025</v>
      </c>
      <c r="K14" s="17" t="s">
        <v>30</v>
      </c>
      <c r="L14" s="16"/>
    </row>
    <row r="15" spans="1:12" ht="15.95" customHeight="1" x14ac:dyDescent="0.2">
      <c r="A15" s="13" t="s">
        <v>11</v>
      </c>
      <c r="B15" s="41">
        <v>7224</v>
      </c>
      <c r="C15" s="41">
        <v>6051</v>
      </c>
      <c r="D15" s="45">
        <v>6882</v>
      </c>
      <c r="E15" s="45">
        <v>5600</v>
      </c>
      <c r="F15" s="43">
        <v>0</v>
      </c>
      <c r="G15" s="43">
        <v>0</v>
      </c>
      <c r="H15" s="6">
        <f t="shared" si="0"/>
        <v>14106</v>
      </c>
      <c r="I15" s="6">
        <f t="shared" si="0"/>
        <v>11651</v>
      </c>
      <c r="J15" s="47">
        <f t="shared" si="1"/>
        <v>0.82596058414858931</v>
      </c>
      <c r="K15" s="17" t="s">
        <v>31</v>
      </c>
      <c r="L15" s="16"/>
    </row>
    <row r="16" spans="1:12" ht="15.95" customHeight="1" x14ac:dyDescent="0.2">
      <c r="A16" s="13" t="s">
        <v>12</v>
      </c>
      <c r="B16" s="41">
        <v>10360</v>
      </c>
      <c r="C16" s="41">
        <v>3516</v>
      </c>
      <c r="D16" s="45">
        <v>9702</v>
      </c>
      <c r="E16" s="45">
        <v>3268</v>
      </c>
      <c r="F16" s="43">
        <v>0</v>
      </c>
      <c r="G16" s="43">
        <v>0</v>
      </c>
      <c r="H16" s="6">
        <f t="shared" si="0"/>
        <v>20062</v>
      </c>
      <c r="I16" s="6">
        <f t="shared" si="0"/>
        <v>6784</v>
      </c>
      <c r="J16" s="47">
        <f t="shared" si="1"/>
        <v>0.33815172963812185</v>
      </c>
      <c r="K16" s="17" t="s">
        <v>32</v>
      </c>
      <c r="L16" s="16"/>
    </row>
    <row r="17" spans="1:12" ht="15.95" customHeight="1" x14ac:dyDescent="0.2">
      <c r="A17" s="13" t="s">
        <v>13</v>
      </c>
      <c r="B17" s="41">
        <v>2818</v>
      </c>
      <c r="C17" s="41">
        <v>1189</v>
      </c>
      <c r="D17" s="46">
        <v>0</v>
      </c>
      <c r="E17" s="46">
        <v>0</v>
      </c>
      <c r="F17" s="43">
        <v>0</v>
      </c>
      <c r="G17" s="43">
        <v>0</v>
      </c>
      <c r="H17" s="6">
        <f t="shared" si="0"/>
        <v>2818</v>
      </c>
      <c r="I17" s="6">
        <f t="shared" si="0"/>
        <v>1189</v>
      </c>
      <c r="J17" s="47">
        <f t="shared" si="1"/>
        <v>0.421930447125621</v>
      </c>
      <c r="K17" s="17" t="s">
        <v>33</v>
      </c>
      <c r="L17" s="16"/>
    </row>
    <row r="18" spans="1:12" ht="15.95" customHeight="1" x14ac:dyDescent="0.2">
      <c r="A18" s="13" t="s">
        <v>14</v>
      </c>
      <c r="B18" s="41">
        <v>4507</v>
      </c>
      <c r="C18" s="41">
        <v>3261</v>
      </c>
      <c r="D18" s="45">
        <v>1541</v>
      </c>
      <c r="E18" s="45">
        <v>962</v>
      </c>
      <c r="F18" s="43">
        <v>0</v>
      </c>
      <c r="G18" s="43">
        <v>0</v>
      </c>
      <c r="H18" s="6">
        <f t="shared" si="0"/>
        <v>6048</v>
      </c>
      <c r="I18" s="6">
        <f t="shared" si="0"/>
        <v>4223</v>
      </c>
      <c r="J18" s="47">
        <f t="shared" si="1"/>
        <v>0.69824735449735453</v>
      </c>
      <c r="K18" s="17" t="s">
        <v>34</v>
      </c>
      <c r="L18" s="16"/>
    </row>
    <row r="19" spans="1:12" ht="15.95" customHeight="1" x14ac:dyDescent="0.2">
      <c r="A19" s="13" t="s">
        <v>15</v>
      </c>
      <c r="B19" s="41">
        <v>1029</v>
      </c>
      <c r="C19" s="41">
        <v>545</v>
      </c>
      <c r="D19" s="46">
        <v>142</v>
      </c>
      <c r="E19" s="46">
        <v>99</v>
      </c>
      <c r="F19" s="43">
        <v>0</v>
      </c>
      <c r="G19" s="43">
        <v>0</v>
      </c>
      <c r="H19" s="6">
        <f t="shared" si="0"/>
        <v>1171</v>
      </c>
      <c r="I19" s="6">
        <f t="shared" si="0"/>
        <v>644</v>
      </c>
      <c r="J19" s="47">
        <f t="shared" si="1"/>
        <v>0.54995730145175059</v>
      </c>
      <c r="K19" s="17" t="s">
        <v>35</v>
      </c>
      <c r="L19" s="16"/>
    </row>
    <row r="20" spans="1:12" ht="15.95" customHeight="1" x14ac:dyDescent="0.2">
      <c r="A20" s="13" t="s">
        <v>16</v>
      </c>
      <c r="B20" s="41">
        <v>21570</v>
      </c>
      <c r="C20" s="41">
        <v>7460</v>
      </c>
      <c r="D20" s="45">
        <v>18264</v>
      </c>
      <c r="E20" s="45">
        <v>5829</v>
      </c>
      <c r="F20" s="43">
        <v>0</v>
      </c>
      <c r="G20" s="43">
        <v>0</v>
      </c>
      <c r="H20" s="6">
        <f t="shared" si="0"/>
        <v>39834</v>
      </c>
      <c r="I20" s="6">
        <f t="shared" si="0"/>
        <v>13289</v>
      </c>
      <c r="J20" s="47">
        <f t="shared" si="1"/>
        <v>0.33360947933925794</v>
      </c>
      <c r="K20" s="17" t="s">
        <v>36</v>
      </c>
      <c r="L20" s="16"/>
    </row>
    <row r="21" spans="1:12" s="6" customFormat="1" ht="15.95" customHeight="1" x14ac:dyDescent="0.2">
      <c r="A21" s="18" t="s">
        <v>4</v>
      </c>
      <c r="B21" s="19">
        <f>SUM(B9:B20)</f>
        <v>81630</v>
      </c>
      <c r="C21" s="19">
        <f>SUM(C9:C20)</f>
        <v>43639</v>
      </c>
      <c r="D21" s="19">
        <f>SUM(D9:D20)</f>
        <v>104252</v>
      </c>
      <c r="E21" s="19">
        <f>SUM(E9:E20)</f>
        <v>59887</v>
      </c>
      <c r="F21" s="19">
        <f t="shared" ref="F21:G21" si="2">SUM(F9:F20)</f>
        <v>22579</v>
      </c>
      <c r="G21" s="19">
        <f t="shared" si="2"/>
        <v>17525</v>
      </c>
      <c r="H21" s="19">
        <f t="shared" si="0"/>
        <v>208461</v>
      </c>
      <c r="I21" s="19">
        <f t="shared" si="0"/>
        <v>121051</v>
      </c>
      <c r="J21" s="48">
        <f t="shared" si="1"/>
        <v>0.58068895380910579</v>
      </c>
      <c r="K21" s="19" t="s">
        <v>21</v>
      </c>
      <c r="L21" s="20"/>
    </row>
    <row r="22" spans="1:12" ht="15.95" customHeight="1" x14ac:dyDescent="0.2">
      <c r="A22" s="13"/>
      <c r="B22" s="21"/>
      <c r="C22" s="21"/>
      <c r="D22" s="21"/>
      <c r="E22" s="21"/>
      <c r="F22" s="21"/>
      <c r="G22" s="21"/>
      <c r="H22" s="22"/>
      <c r="I22" s="22"/>
      <c r="J22" s="23"/>
      <c r="K22" s="24"/>
      <c r="L22" s="16"/>
    </row>
    <row r="23" spans="1:12" s="7" customFormat="1" ht="15.95" customHeight="1" x14ac:dyDescent="0.2">
      <c r="A23" s="64" t="s">
        <v>17</v>
      </c>
      <c r="B23" s="67" t="s">
        <v>1</v>
      </c>
      <c r="C23" s="67"/>
      <c r="D23" s="67" t="s">
        <v>2</v>
      </c>
      <c r="E23" s="67"/>
      <c r="F23" s="67" t="s">
        <v>3</v>
      </c>
      <c r="G23" s="67"/>
      <c r="H23" s="68" t="s">
        <v>4</v>
      </c>
      <c r="I23" s="68"/>
      <c r="J23" s="68"/>
      <c r="K23" s="64" t="s">
        <v>39</v>
      </c>
    </row>
    <row r="24" spans="1:12" s="7" customFormat="1" ht="15.95" customHeight="1" x14ac:dyDescent="0.2">
      <c r="A24" s="65"/>
      <c r="B24" s="62" t="s">
        <v>22</v>
      </c>
      <c r="C24" s="62"/>
      <c r="D24" s="62" t="s">
        <v>23</v>
      </c>
      <c r="E24" s="62"/>
      <c r="F24" s="62" t="s">
        <v>49</v>
      </c>
      <c r="G24" s="62"/>
      <c r="H24" s="63" t="s">
        <v>21</v>
      </c>
      <c r="I24" s="63"/>
      <c r="J24" s="63"/>
      <c r="K24" s="65"/>
    </row>
    <row r="25" spans="1:12" s="7" customFormat="1" ht="15.95" customHeight="1" x14ac:dyDescent="0.2">
      <c r="A25" s="65"/>
      <c r="B25" s="7" t="s">
        <v>4</v>
      </c>
      <c r="C25" s="7" t="s">
        <v>5</v>
      </c>
      <c r="D25" s="7" t="s">
        <v>4</v>
      </c>
      <c r="E25" s="7" t="s">
        <v>5</v>
      </c>
      <c r="F25" s="7" t="s">
        <v>4</v>
      </c>
      <c r="G25" s="7" t="s">
        <v>5</v>
      </c>
      <c r="H25" s="6" t="s">
        <v>4</v>
      </c>
      <c r="I25" s="6" t="s">
        <v>5</v>
      </c>
      <c r="J25" s="10" t="s">
        <v>6</v>
      </c>
      <c r="K25" s="65"/>
    </row>
    <row r="26" spans="1:12" s="7" customFormat="1" ht="24.75" customHeight="1" x14ac:dyDescent="0.2">
      <c r="A26" s="66"/>
      <c r="B26" s="11" t="s">
        <v>21</v>
      </c>
      <c r="C26" s="11" t="s">
        <v>24</v>
      </c>
      <c r="D26" s="11" t="s">
        <v>21</v>
      </c>
      <c r="E26" s="11" t="s">
        <v>24</v>
      </c>
      <c r="F26" s="11" t="s">
        <v>21</v>
      </c>
      <c r="G26" s="11" t="s">
        <v>24</v>
      </c>
      <c r="H26" s="11" t="s">
        <v>21</v>
      </c>
      <c r="I26" s="11" t="s">
        <v>24</v>
      </c>
      <c r="J26" s="12" t="s">
        <v>25</v>
      </c>
      <c r="K26" s="66"/>
    </row>
    <row r="27" spans="1:12" ht="15.95" customHeight="1" x14ac:dyDescent="0.2">
      <c r="A27" s="13" t="s">
        <v>57</v>
      </c>
      <c r="B27" s="42">
        <v>4520</v>
      </c>
      <c r="C27" s="42">
        <v>2687</v>
      </c>
      <c r="D27" s="42">
        <v>1719</v>
      </c>
      <c r="E27" s="42">
        <v>988</v>
      </c>
      <c r="F27" s="43">
        <v>0</v>
      </c>
      <c r="G27" s="43">
        <v>0</v>
      </c>
      <c r="H27" s="6">
        <f t="shared" ref="H27:I39" si="3">SUM(B27,D27,F27)</f>
        <v>6239</v>
      </c>
      <c r="I27" s="6">
        <f t="shared" si="3"/>
        <v>3675</v>
      </c>
      <c r="J27" s="47">
        <f t="shared" ref="J27:J39" si="4">I27/H27</f>
        <v>0.58903670460009616</v>
      </c>
      <c r="K27" s="15" t="s">
        <v>37</v>
      </c>
      <c r="L27" s="16"/>
    </row>
    <row r="28" spans="1:12" ht="15.95" customHeight="1" x14ac:dyDescent="0.2">
      <c r="A28" s="13" t="s">
        <v>7</v>
      </c>
      <c r="B28" s="42">
        <v>3285</v>
      </c>
      <c r="C28" s="42">
        <v>2784</v>
      </c>
      <c r="D28" s="42">
        <v>2364</v>
      </c>
      <c r="E28" s="42">
        <v>2051</v>
      </c>
      <c r="F28" s="45">
        <v>9044</v>
      </c>
      <c r="G28" s="45">
        <v>7391</v>
      </c>
      <c r="H28" s="6">
        <f t="shared" si="3"/>
        <v>14693</v>
      </c>
      <c r="I28" s="6">
        <f t="shared" si="3"/>
        <v>12226</v>
      </c>
      <c r="J28" s="47">
        <f t="shared" si="4"/>
        <v>0.83209691689920373</v>
      </c>
      <c r="K28" s="17" t="s">
        <v>26</v>
      </c>
      <c r="L28" s="16"/>
    </row>
    <row r="29" spans="1:12" ht="15.95" customHeight="1" x14ac:dyDescent="0.2">
      <c r="A29" s="13" t="s">
        <v>50</v>
      </c>
      <c r="B29" s="42">
        <v>7750</v>
      </c>
      <c r="C29" s="42">
        <v>5349</v>
      </c>
      <c r="D29" s="42">
        <v>2520</v>
      </c>
      <c r="E29" s="42">
        <v>1922</v>
      </c>
      <c r="F29" s="43">
        <v>0</v>
      </c>
      <c r="G29" s="43">
        <v>0</v>
      </c>
      <c r="H29" s="6">
        <f t="shared" si="3"/>
        <v>10270</v>
      </c>
      <c r="I29" s="6">
        <f t="shared" si="3"/>
        <v>7271</v>
      </c>
      <c r="J29" s="47">
        <f t="shared" si="4"/>
        <v>0.70798442064264844</v>
      </c>
      <c r="K29" s="17" t="s">
        <v>27</v>
      </c>
      <c r="L29" s="16"/>
    </row>
    <row r="30" spans="1:12" ht="15.95" customHeight="1" x14ac:dyDescent="0.2">
      <c r="A30" s="13" t="s">
        <v>8</v>
      </c>
      <c r="B30" s="42">
        <v>6702</v>
      </c>
      <c r="C30" s="42">
        <v>3174</v>
      </c>
      <c r="D30" s="42">
        <v>7807</v>
      </c>
      <c r="E30" s="42">
        <v>5064</v>
      </c>
      <c r="F30" s="43">
        <v>0</v>
      </c>
      <c r="G30" s="43">
        <v>0</v>
      </c>
      <c r="H30" s="6">
        <f t="shared" si="3"/>
        <v>14509</v>
      </c>
      <c r="I30" s="6">
        <f t="shared" si="3"/>
        <v>8238</v>
      </c>
      <c r="J30" s="47">
        <f t="shared" si="4"/>
        <v>0.56778551244055409</v>
      </c>
      <c r="K30" s="17" t="s">
        <v>28</v>
      </c>
      <c r="L30" s="16"/>
    </row>
    <row r="31" spans="1:12" ht="15.95" customHeight="1" x14ac:dyDescent="0.2">
      <c r="A31" s="13" t="s">
        <v>9</v>
      </c>
      <c r="B31" s="42">
        <v>1566</v>
      </c>
      <c r="C31" s="42">
        <v>954</v>
      </c>
      <c r="D31" s="42">
        <v>1102</v>
      </c>
      <c r="E31" s="42">
        <v>612</v>
      </c>
      <c r="F31" s="43">
        <v>0</v>
      </c>
      <c r="G31" s="43">
        <v>0</v>
      </c>
      <c r="H31" s="6">
        <f t="shared" si="3"/>
        <v>2668</v>
      </c>
      <c r="I31" s="6">
        <f t="shared" si="3"/>
        <v>1566</v>
      </c>
      <c r="J31" s="47">
        <f t="shared" si="4"/>
        <v>0.58695652173913049</v>
      </c>
      <c r="K31" s="17" t="s">
        <v>29</v>
      </c>
      <c r="L31" s="16"/>
    </row>
    <row r="32" spans="1:12" ht="15.95" customHeight="1" x14ac:dyDescent="0.2">
      <c r="A32" s="13" t="s">
        <v>10</v>
      </c>
      <c r="B32" s="42">
        <v>3446</v>
      </c>
      <c r="C32" s="42">
        <v>2026</v>
      </c>
      <c r="D32" s="42">
        <v>0</v>
      </c>
      <c r="E32" s="42">
        <v>0</v>
      </c>
      <c r="F32" s="43">
        <v>0</v>
      </c>
      <c r="G32" s="43">
        <v>0</v>
      </c>
      <c r="H32" s="6">
        <f t="shared" si="3"/>
        <v>3446</v>
      </c>
      <c r="I32" s="6">
        <f t="shared" si="3"/>
        <v>2026</v>
      </c>
      <c r="J32" s="47">
        <f t="shared" si="4"/>
        <v>0.58792803250145098</v>
      </c>
      <c r="K32" s="17" t="s">
        <v>30</v>
      </c>
      <c r="L32" s="16"/>
    </row>
    <row r="33" spans="1:13" ht="15.95" customHeight="1" x14ac:dyDescent="0.2">
      <c r="A33" s="13" t="s">
        <v>11</v>
      </c>
      <c r="B33" s="42">
        <v>3107</v>
      </c>
      <c r="C33" s="42">
        <v>2572</v>
      </c>
      <c r="D33" s="42">
        <v>567</v>
      </c>
      <c r="E33" s="42">
        <v>530</v>
      </c>
      <c r="F33" s="43">
        <v>0</v>
      </c>
      <c r="G33" s="43">
        <v>0</v>
      </c>
      <c r="H33" s="6">
        <f t="shared" si="3"/>
        <v>3674</v>
      </c>
      <c r="I33" s="6">
        <f t="shared" si="3"/>
        <v>3102</v>
      </c>
      <c r="J33" s="47">
        <f t="shared" si="4"/>
        <v>0.84431137724550898</v>
      </c>
      <c r="K33" s="17" t="s">
        <v>31</v>
      </c>
      <c r="L33" s="16"/>
    </row>
    <row r="34" spans="1:13" ht="15.95" customHeight="1" x14ac:dyDescent="0.2">
      <c r="A34" s="13" t="s">
        <v>12</v>
      </c>
      <c r="B34" s="42">
        <v>2005</v>
      </c>
      <c r="C34" s="42">
        <v>563</v>
      </c>
      <c r="D34" s="42">
        <v>448</v>
      </c>
      <c r="E34" s="42">
        <v>104</v>
      </c>
      <c r="F34" s="43">
        <v>0</v>
      </c>
      <c r="G34" s="43">
        <v>0</v>
      </c>
      <c r="H34" s="6">
        <f t="shared" si="3"/>
        <v>2453</v>
      </c>
      <c r="I34" s="6">
        <f t="shared" si="3"/>
        <v>667</v>
      </c>
      <c r="J34" s="47">
        <f t="shared" si="4"/>
        <v>0.27191194455768447</v>
      </c>
      <c r="K34" s="17" t="s">
        <v>32</v>
      </c>
      <c r="L34" s="16"/>
    </row>
    <row r="35" spans="1:13" ht="15.95" customHeight="1" x14ac:dyDescent="0.2">
      <c r="A35" s="13" t="s">
        <v>13</v>
      </c>
      <c r="B35" s="42">
        <v>979</v>
      </c>
      <c r="C35" s="42">
        <v>340</v>
      </c>
      <c r="D35" s="42">
        <v>57</v>
      </c>
      <c r="E35" s="42">
        <v>5</v>
      </c>
      <c r="F35" s="43">
        <v>0</v>
      </c>
      <c r="G35" s="43">
        <v>0</v>
      </c>
      <c r="H35" s="6">
        <f t="shared" si="3"/>
        <v>1036</v>
      </c>
      <c r="I35" s="6">
        <f t="shared" si="3"/>
        <v>345</v>
      </c>
      <c r="J35" s="47">
        <f t="shared" si="4"/>
        <v>0.33301158301158301</v>
      </c>
      <c r="K35" s="17" t="s">
        <v>33</v>
      </c>
      <c r="L35" s="25"/>
    </row>
    <row r="36" spans="1:13" ht="15.95" customHeight="1" x14ac:dyDescent="0.2">
      <c r="A36" s="13" t="s">
        <v>14</v>
      </c>
      <c r="B36" s="42">
        <v>2164</v>
      </c>
      <c r="C36" s="42">
        <v>1464</v>
      </c>
      <c r="D36" s="42">
        <v>138</v>
      </c>
      <c r="E36" s="42">
        <v>92</v>
      </c>
      <c r="F36" s="43">
        <v>0</v>
      </c>
      <c r="G36" s="43">
        <v>0</v>
      </c>
      <c r="H36" s="6">
        <f t="shared" si="3"/>
        <v>2302</v>
      </c>
      <c r="I36" s="6">
        <f t="shared" si="3"/>
        <v>1556</v>
      </c>
      <c r="J36" s="47">
        <f t="shared" si="4"/>
        <v>0.6759339704604691</v>
      </c>
      <c r="K36" s="17" t="s">
        <v>34</v>
      </c>
      <c r="L36" s="25"/>
    </row>
    <row r="37" spans="1:13" ht="15.95" customHeight="1" x14ac:dyDescent="0.2">
      <c r="A37" s="13" t="s">
        <v>15</v>
      </c>
      <c r="B37" s="42">
        <v>507</v>
      </c>
      <c r="C37" s="42">
        <v>305</v>
      </c>
      <c r="D37" s="42">
        <v>0</v>
      </c>
      <c r="E37" s="42">
        <v>0</v>
      </c>
      <c r="F37" s="43">
        <v>0</v>
      </c>
      <c r="G37" s="43">
        <v>0</v>
      </c>
      <c r="H37" s="6">
        <f t="shared" si="3"/>
        <v>507</v>
      </c>
      <c r="I37" s="6">
        <f t="shared" si="3"/>
        <v>305</v>
      </c>
      <c r="J37" s="47">
        <f t="shared" si="4"/>
        <v>0.60157790927021693</v>
      </c>
      <c r="K37" s="17" t="s">
        <v>35</v>
      </c>
      <c r="L37" s="25"/>
    </row>
    <row r="38" spans="1:13" ht="15.95" customHeight="1" x14ac:dyDescent="0.2">
      <c r="A38" s="13" t="s">
        <v>16</v>
      </c>
      <c r="B38" s="42">
        <v>3559</v>
      </c>
      <c r="C38" s="42">
        <v>1106</v>
      </c>
      <c r="D38" s="42">
        <v>1031</v>
      </c>
      <c r="E38" s="42">
        <v>326</v>
      </c>
      <c r="F38" s="43">
        <v>0</v>
      </c>
      <c r="G38" s="43">
        <v>0</v>
      </c>
      <c r="H38" s="6">
        <f t="shared" si="3"/>
        <v>4590</v>
      </c>
      <c r="I38" s="6">
        <f t="shared" si="3"/>
        <v>1432</v>
      </c>
      <c r="J38" s="47">
        <f t="shared" si="4"/>
        <v>0.3119825708061002</v>
      </c>
      <c r="K38" s="17" t="s">
        <v>36</v>
      </c>
      <c r="L38" s="25"/>
    </row>
    <row r="39" spans="1:13" s="6" customFormat="1" ht="15.95" customHeight="1" x14ac:dyDescent="0.2">
      <c r="A39" s="18" t="s">
        <v>4</v>
      </c>
      <c r="B39" s="19">
        <f t="shared" ref="B39:G39" si="5">SUM(B27:B38)</f>
        <v>39590</v>
      </c>
      <c r="C39" s="19">
        <f t="shared" si="5"/>
        <v>23324</v>
      </c>
      <c r="D39" s="19">
        <f t="shared" si="5"/>
        <v>17753</v>
      </c>
      <c r="E39" s="19">
        <f t="shared" si="5"/>
        <v>11694</v>
      </c>
      <c r="F39" s="19">
        <f t="shared" si="5"/>
        <v>9044</v>
      </c>
      <c r="G39" s="19">
        <f t="shared" si="5"/>
        <v>7391</v>
      </c>
      <c r="H39" s="19">
        <f>SUM(B39,D39,F39)</f>
        <v>66387</v>
      </c>
      <c r="I39" s="19">
        <f t="shared" si="3"/>
        <v>42409</v>
      </c>
      <c r="J39" s="48">
        <f t="shared" si="4"/>
        <v>0.63881482820431712</v>
      </c>
      <c r="K39" s="19" t="s">
        <v>21</v>
      </c>
      <c r="L39" s="25"/>
    </row>
    <row r="40" spans="1:13" ht="15.95" customHeight="1" x14ac:dyDescent="0.2">
      <c r="B40" s="21"/>
      <c r="C40" s="26"/>
      <c r="D40" s="21"/>
      <c r="E40" s="21"/>
      <c r="F40" s="21"/>
      <c r="G40" s="21"/>
      <c r="J40" s="14"/>
    </row>
    <row r="41" spans="1:13" s="7" customFormat="1" ht="15.95" customHeight="1" x14ac:dyDescent="0.2">
      <c r="A41" s="64" t="s">
        <v>18</v>
      </c>
      <c r="B41" s="67" t="s">
        <v>1</v>
      </c>
      <c r="C41" s="67"/>
      <c r="D41" s="67" t="s">
        <v>2</v>
      </c>
      <c r="E41" s="67"/>
      <c r="F41" s="67" t="s">
        <v>3</v>
      </c>
      <c r="G41" s="67"/>
      <c r="H41" s="68" t="s">
        <v>4</v>
      </c>
      <c r="I41" s="68"/>
      <c r="J41" s="68"/>
      <c r="K41" s="64" t="s">
        <v>40</v>
      </c>
    </row>
    <row r="42" spans="1:13" s="7" customFormat="1" ht="15.95" customHeight="1" x14ac:dyDescent="0.2">
      <c r="A42" s="65"/>
      <c r="B42" s="62" t="s">
        <v>22</v>
      </c>
      <c r="C42" s="62"/>
      <c r="D42" s="62" t="s">
        <v>23</v>
      </c>
      <c r="E42" s="62"/>
      <c r="F42" s="62" t="s">
        <v>49</v>
      </c>
      <c r="G42" s="62"/>
      <c r="H42" s="63" t="s">
        <v>21</v>
      </c>
      <c r="I42" s="63"/>
      <c r="J42" s="63"/>
      <c r="K42" s="65"/>
    </row>
    <row r="43" spans="1:13" s="7" customFormat="1" ht="15.95" customHeight="1" x14ac:dyDescent="0.2">
      <c r="A43" s="65"/>
      <c r="B43" s="7" t="s">
        <v>4</v>
      </c>
      <c r="C43" s="7" t="s">
        <v>5</v>
      </c>
      <c r="D43" s="7" t="s">
        <v>4</v>
      </c>
      <c r="E43" s="7" t="s">
        <v>5</v>
      </c>
      <c r="F43" s="7" t="s">
        <v>4</v>
      </c>
      <c r="G43" s="7" t="s">
        <v>5</v>
      </c>
      <c r="H43" s="6" t="s">
        <v>4</v>
      </c>
      <c r="I43" s="6" t="s">
        <v>5</v>
      </c>
      <c r="J43" s="10" t="s">
        <v>6</v>
      </c>
      <c r="K43" s="65"/>
    </row>
    <row r="44" spans="1:13" s="7" customFormat="1" ht="24.75" customHeight="1" x14ac:dyDescent="0.2">
      <c r="A44" s="66"/>
      <c r="B44" s="11" t="s">
        <v>21</v>
      </c>
      <c r="C44" s="11" t="s">
        <v>24</v>
      </c>
      <c r="D44" s="11" t="s">
        <v>21</v>
      </c>
      <c r="E44" s="11" t="s">
        <v>24</v>
      </c>
      <c r="F44" s="11" t="s">
        <v>21</v>
      </c>
      <c r="G44" s="11" t="s">
        <v>24</v>
      </c>
      <c r="H44" s="11" t="s">
        <v>21</v>
      </c>
      <c r="I44" s="11" t="s">
        <v>24</v>
      </c>
      <c r="J44" s="12" t="s">
        <v>25</v>
      </c>
      <c r="K44" s="66"/>
    </row>
    <row r="45" spans="1:13" ht="15.95" customHeight="1" x14ac:dyDescent="0.2">
      <c r="A45" s="13" t="s">
        <v>57</v>
      </c>
      <c r="B45" s="41">
        <v>2095</v>
      </c>
      <c r="C45" s="41">
        <v>1112</v>
      </c>
      <c r="D45" s="43">
        <v>0</v>
      </c>
      <c r="E45" s="43">
        <v>0</v>
      </c>
      <c r="F45" s="43">
        <v>0</v>
      </c>
      <c r="G45" s="43">
        <v>0</v>
      </c>
      <c r="H45" s="6">
        <f>B45+D45+F45</f>
        <v>2095</v>
      </c>
      <c r="I45" s="6">
        <f t="shared" ref="H45:I57" si="6">SUM(C45,E45,G45)</f>
        <v>1112</v>
      </c>
      <c r="J45" s="47">
        <f t="shared" ref="J45:J57" si="7">I45/H45</f>
        <v>0.53078758949880667</v>
      </c>
      <c r="K45" s="15" t="s">
        <v>37</v>
      </c>
      <c r="L45" s="27"/>
      <c r="M45" s="1"/>
    </row>
    <row r="46" spans="1:13" ht="15.95" customHeight="1" x14ac:dyDescent="0.2">
      <c r="A46" s="13" t="s">
        <v>7</v>
      </c>
      <c r="B46" s="41">
        <v>783</v>
      </c>
      <c r="C46" s="41">
        <v>619</v>
      </c>
      <c r="D46" s="43">
        <v>0</v>
      </c>
      <c r="E46" s="43">
        <v>0</v>
      </c>
      <c r="F46" s="43">
        <v>0</v>
      </c>
      <c r="G46" s="43">
        <v>0</v>
      </c>
      <c r="H46" s="6">
        <f t="shared" ref="H46:I56" si="8">B46+D46+F46</f>
        <v>783</v>
      </c>
      <c r="I46" s="6">
        <f t="shared" si="6"/>
        <v>619</v>
      </c>
      <c r="J46" s="47">
        <f t="shared" si="7"/>
        <v>0.79054916985951473</v>
      </c>
      <c r="K46" s="17" t="s">
        <v>26</v>
      </c>
      <c r="L46" s="27"/>
      <c r="M46" s="2"/>
    </row>
    <row r="47" spans="1:13" ht="15.95" customHeight="1" x14ac:dyDescent="0.2">
      <c r="A47" s="13" t="s">
        <v>50</v>
      </c>
      <c r="B47" s="41">
        <v>1636</v>
      </c>
      <c r="C47" s="41">
        <v>1074</v>
      </c>
      <c r="D47" s="46">
        <v>16</v>
      </c>
      <c r="E47" s="46">
        <v>11</v>
      </c>
      <c r="F47" s="43">
        <v>0</v>
      </c>
      <c r="G47" s="43">
        <v>0</v>
      </c>
      <c r="H47" s="6">
        <f t="shared" si="8"/>
        <v>1652</v>
      </c>
      <c r="I47" s="6">
        <f t="shared" si="6"/>
        <v>1085</v>
      </c>
      <c r="J47" s="47">
        <f t="shared" si="7"/>
        <v>0.65677966101694918</v>
      </c>
      <c r="K47" s="17" t="s">
        <v>27</v>
      </c>
      <c r="L47" s="27"/>
      <c r="M47" s="2"/>
    </row>
    <row r="48" spans="1:13" ht="15.95" customHeight="1" x14ac:dyDescent="0.2">
      <c r="A48" s="13" t="s">
        <v>8</v>
      </c>
      <c r="B48" s="41">
        <v>255</v>
      </c>
      <c r="C48" s="41">
        <v>139</v>
      </c>
      <c r="D48" s="43">
        <v>0</v>
      </c>
      <c r="E48" s="43">
        <v>0</v>
      </c>
      <c r="F48" s="43">
        <v>0</v>
      </c>
      <c r="G48" s="43">
        <v>0</v>
      </c>
      <c r="H48" s="6">
        <f t="shared" si="8"/>
        <v>255</v>
      </c>
      <c r="I48" s="6">
        <f t="shared" si="6"/>
        <v>139</v>
      </c>
      <c r="J48" s="47">
        <f t="shared" si="7"/>
        <v>0.54509803921568623</v>
      </c>
      <c r="K48" s="17" t="s">
        <v>28</v>
      </c>
      <c r="L48" s="27"/>
      <c r="M48" s="2"/>
    </row>
    <row r="49" spans="1:13" ht="15.95" customHeight="1" x14ac:dyDescent="0.2">
      <c r="A49" s="13" t="s">
        <v>9</v>
      </c>
      <c r="B49" s="41">
        <v>214</v>
      </c>
      <c r="C49" s="41">
        <v>100</v>
      </c>
      <c r="D49" s="46">
        <v>10</v>
      </c>
      <c r="E49" s="46">
        <v>3</v>
      </c>
      <c r="F49" s="43">
        <v>0</v>
      </c>
      <c r="G49" s="43">
        <v>0</v>
      </c>
      <c r="H49" s="6">
        <f t="shared" si="8"/>
        <v>224</v>
      </c>
      <c r="I49" s="6">
        <f t="shared" si="6"/>
        <v>103</v>
      </c>
      <c r="J49" s="47">
        <f t="shared" si="7"/>
        <v>0.45982142857142855</v>
      </c>
      <c r="K49" s="17" t="s">
        <v>29</v>
      </c>
      <c r="L49" s="27"/>
      <c r="M49" s="2"/>
    </row>
    <row r="50" spans="1:13" ht="15.95" customHeight="1" x14ac:dyDescent="0.2">
      <c r="A50" s="13" t="s">
        <v>10</v>
      </c>
      <c r="B50" s="43">
        <v>0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20">
        <f t="shared" si="8"/>
        <v>0</v>
      </c>
      <c r="I50" s="20">
        <f t="shared" si="8"/>
        <v>0</v>
      </c>
      <c r="J50" s="60">
        <v>0</v>
      </c>
      <c r="K50" s="17" t="s">
        <v>30</v>
      </c>
      <c r="L50" s="27"/>
      <c r="M50" s="2"/>
    </row>
    <row r="51" spans="1:13" ht="15.95" customHeight="1" x14ac:dyDescent="0.2">
      <c r="A51" s="13" t="s">
        <v>11</v>
      </c>
      <c r="B51" s="41">
        <v>374</v>
      </c>
      <c r="C51" s="41">
        <v>312</v>
      </c>
      <c r="D51" s="43">
        <v>0</v>
      </c>
      <c r="E51" s="43">
        <v>0</v>
      </c>
      <c r="F51" s="43">
        <v>0</v>
      </c>
      <c r="G51" s="43">
        <v>0</v>
      </c>
      <c r="H51" s="6">
        <f t="shared" si="8"/>
        <v>374</v>
      </c>
      <c r="I51" s="6">
        <f t="shared" si="6"/>
        <v>312</v>
      </c>
      <c r="J51" s="47">
        <f t="shared" si="7"/>
        <v>0.83422459893048129</v>
      </c>
      <c r="K51" s="17" t="s">
        <v>31</v>
      </c>
      <c r="L51" s="27"/>
      <c r="M51" s="2"/>
    </row>
    <row r="52" spans="1:13" ht="15.95" customHeight="1" x14ac:dyDescent="0.2">
      <c r="A52" s="13" t="s">
        <v>12</v>
      </c>
      <c r="B52" s="41">
        <v>706</v>
      </c>
      <c r="C52" s="41">
        <v>161</v>
      </c>
      <c r="D52" s="46">
        <v>2</v>
      </c>
      <c r="E52" s="43">
        <v>0</v>
      </c>
      <c r="F52" s="43">
        <v>0</v>
      </c>
      <c r="G52" s="43">
        <v>0</v>
      </c>
      <c r="H52" s="6">
        <f t="shared" si="8"/>
        <v>708</v>
      </c>
      <c r="I52" s="6">
        <f t="shared" si="6"/>
        <v>161</v>
      </c>
      <c r="J52" s="47">
        <f t="shared" si="7"/>
        <v>0.22740112994350281</v>
      </c>
      <c r="K52" s="17" t="s">
        <v>32</v>
      </c>
      <c r="L52" s="27"/>
      <c r="M52" s="2"/>
    </row>
    <row r="53" spans="1:13" ht="15.95" customHeight="1" x14ac:dyDescent="0.2">
      <c r="A53" s="13" t="s">
        <v>13</v>
      </c>
      <c r="B53" s="41">
        <v>1262</v>
      </c>
      <c r="C53" s="41">
        <v>457</v>
      </c>
      <c r="D53" s="43">
        <v>0</v>
      </c>
      <c r="E53" s="43">
        <v>0</v>
      </c>
      <c r="F53" s="43">
        <v>0</v>
      </c>
      <c r="G53" s="43">
        <v>0</v>
      </c>
      <c r="H53" s="6">
        <f t="shared" si="8"/>
        <v>1262</v>
      </c>
      <c r="I53" s="6">
        <f t="shared" si="6"/>
        <v>457</v>
      </c>
      <c r="J53" s="47">
        <f t="shared" si="7"/>
        <v>0.36212361331220283</v>
      </c>
      <c r="K53" s="17" t="s">
        <v>33</v>
      </c>
      <c r="L53" s="27"/>
      <c r="M53" s="2"/>
    </row>
    <row r="54" spans="1:13" ht="15.95" customHeight="1" x14ac:dyDescent="0.2">
      <c r="A54" s="13" t="s">
        <v>14</v>
      </c>
      <c r="B54" s="41">
        <v>2883</v>
      </c>
      <c r="C54" s="41">
        <v>1770</v>
      </c>
      <c r="D54" s="43">
        <v>0</v>
      </c>
      <c r="E54" s="43">
        <v>0</v>
      </c>
      <c r="F54" s="43">
        <v>0</v>
      </c>
      <c r="G54" s="43">
        <v>0</v>
      </c>
      <c r="H54" s="6">
        <f t="shared" si="8"/>
        <v>2883</v>
      </c>
      <c r="I54" s="6">
        <f t="shared" si="6"/>
        <v>1770</v>
      </c>
      <c r="J54" s="47">
        <f t="shared" si="7"/>
        <v>0.6139438085327783</v>
      </c>
      <c r="K54" s="17" t="s">
        <v>34</v>
      </c>
      <c r="L54" s="27"/>
      <c r="M54" s="2"/>
    </row>
    <row r="55" spans="1:13" ht="15.95" customHeight="1" x14ac:dyDescent="0.2">
      <c r="A55" s="13" t="s">
        <v>15</v>
      </c>
      <c r="B55" s="41">
        <v>284</v>
      </c>
      <c r="C55" s="41">
        <v>131</v>
      </c>
      <c r="D55" s="43">
        <v>0</v>
      </c>
      <c r="E55" s="43">
        <v>0</v>
      </c>
      <c r="F55" s="43">
        <v>0</v>
      </c>
      <c r="G55" s="43">
        <v>0</v>
      </c>
      <c r="H55" s="6">
        <f t="shared" si="8"/>
        <v>284</v>
      </c>
      <c r="I55" s="6">
        <f t="shared" si="6"/>
        <v>131</v>
      </c>
      <c r="J55" s="47">
        <f t="shared" si="7"/>
        <v>0.46126760563380281</v>
      </c>
      <c r="K55" s="17" t="s">
        <v>35</v>
      </c>
      <c r="L55" s="27"/>
      <c r="M55" s="2"/>
    </row>
    <row r="56" spans="1:13" ht="15.95" customHeight="1" x14ac:dyDescent="0.2">
      <c r="A56" s="13" t="s">
        <v>16</v>
      </c>
      <c r="B56" s="41">
        <v>1337</v>
      </c>
      <c r="C56" s="41">
        <v>430</v>
      </c>
      <c r="D56" s="43">
        <v>0</v>
      </c>
      <c r="E56" s="43">
        <v>0</v>
      </c>
      <c r="F56" s="43">
        <v>0</v>
      </c>
      <c r="G56" s="43">
        <v>0</v>
      </c>
      <c r="H56" s="6">
        <f t="shared" si="8"/>
        <v>1337</v>
      </c>
      <c r="I56" s="6">
        <f t="shared" si="6"/>
        <v>430</v>
      </c>
      <c r="J56" s="47">
        <f t="shared" si="7"/>
        <v>0.32161555721765145</v>
      </c>
      <c r="K56" s="17" t="s">
        <v>36</v>
      </c>
      <c r="L56" s="27"/>
      <c r="M56" s="2"/>
    </row>
    <row r="57" spans="1:13" s="6" customFormat="1" ht="15.95" customHeight="1" x14ac:dyDescent="0.2">
      <c r="A57" s="18" t="s">
        <v>4</v>
      </c>
      <c r="B57" s="19">
        <f>SUM(B45:B56)</f>
        <v>11829</v>
      </c>
      <c r="C57" s="19">
        <f t="shared" ref="C57:G57" si="9">SUM(C45:C56)</f>
        <v>6305</v>
      </c>
      <c r="D57" s="19">
        <f t="shared" si="9"/>
        <v>28</v>
      </c>
      <c r="E57" s="19">
        <f t="shared" si="9"/>
        <v>14</v>
      </c>
      <c r="F57" s="61">
        <f t="shared" si="9"/>
        <v>0</v>
      </c>
      <c r="G57" s="61">
        <f t="shared" si="9"/>
        <v>0</v>
      </c>
      <c r="H57" s="19">
        <f t="shared" si="6"/>
        <v>11857</v>
      </c>
      <c r="I57" s="19">
        <f t="shared" si="6"/>
        <v>6319</v>
      </c>
      <c r="J57" s="48">
        <f t="shared" si="7"/>
        <v>0.53293413173652693</v>
      </c>
      <c r="K57" s="19" t="s">
        <v>21</v>
      </c>
      <c r="M57" s="2"/>
    </row>
    <row r="58" spans="1:13" ht="15.95" customHeight="1" x14ac:dyDescent="0.2">
      <c r="B58" s="21"/>
      <c r="C58" s="21"/>
      <c r="D58" s="21"/>
      <c r="E58" s="21"/>
      <c r="F58" s="21"/>
      <c r="G58" s="21"/>
      <c r="H58" s="22"/>
      <c r="I58" s="22"/>
      <c r="J58" s="23"/>
    </row>
    <row r="59" spans="1:13" s="7" customFormat="1" ht="15.95" customHeight="1" x14ac:dyDescent="0.2">
      <c r="A59" s="64" t="s">
        <v>19</v>
      </c>
      <c r="B59" s="67" t="s">
        <v>1</v>
      </c>
      <c r="C59" s="67"/>
      <c r="D59" s="67" t="s">
        <v>2</v>
      </c>
      <c r="E59" s="67"/>
      <c r="F59" s="67" t="s">
        <v>3</v>
      </c>
      <c r="G59" s="67"/>
      <c r="H59" s="68" t="s">
        <v>4</v>
      </c>
      <c r="I59" s="68"/>
      <c r="J59" s="68"/>
      <c r="K59" s="64" t="s">
        <v>41</v>
      </c>
    </row>
    <row r="60" spans="1:13" s="7" customFormat="1" ht="15.95" customHeight="1" x14ac:dyDescent="0.2">
      <c r="A60" s="65"/>
      <c r="B60" s="62" t="s">
        <v>22</v>
      </c>
      <c r="C60" s="62"/>
      <c r="D60" s="62" t="s">
        <v>23</v>
      </c>
      <c r="E60" s="62"/>
      <c r="F60" s="62" t="s">
        <v>49</v>
      </c>
      <c r="G60" s="62"/>
      <c r="H60" s="63" t="s">
        <v>21</v>
      </c>
      <c r="I60" s="63"/>
      <c r="J60" s="63"/>
      <c r="K60" s="65"/>
    </row>
    <row r="61" spans="1:13" s="7" customFormat="1" ht="15.95" customHeight="1" x14ac:dyDescent="0.2">
      <c r="A61" s="65"/>
      <c r="B61" s="7" t="s">
        <v>4</v>
      </c>
      <c r="C61" s="7" t="s">
        <v>5</v>
      </c>
      <c r="D61" s="7" t="s">
        <v>4</v>
      </c>
      <c r="E61" s="7" t="s">
        <v>5</v>
      </c>
      <c r="F61" s="7" t="s">
        <v>4</v>
      </c>
      <c r="G61" s="7" t="s">
        <v>5</v>
      </c>
      <c r="H61" s="6" t="s">
        <v>4</v>
      </c>
      <c r="I61" s="6" t="s">
        <v>5</v>
      </c>
      <c r="J61" s="10" t="s">
        <v>6</v>
      </c>
      <c r="K61" s="65"/>
    </row>
    <row r="62" spans="1:13" s="7" customFormat="1" ht="24.75" customHeight="1" x14ac:dyDescent="0.2">
      <c r="A62" s="66"/>
      <c r="B62" s="28" t="s">
        <v>21</v>
      </c>
      <c r="C62" s="28" t="s">
        <v>24</v>
      </c>
      <c r="D62" s="11" t="s">
        <v>21</v>
      </c>
      <c r="E62" s="11" t="s">
        <v>24</v>
      </c>
      <c r="F62" s="11" t="s">
        <v>21</v>
      </c>
      <c r="G62" s="11" t="s">
        <v>24</v>
      </c>
      <c r="H62" s="11" t="s">
        <v>21</v>
      </c>
      <c r="I62" s="11" t="s">
        <v>24</v>
      </c>
      <c r="J62" s="12" t="s">
        <v>25</v>
      </c>
      <c r="K62" s="66"/>
    </row>
    <row r="63" spans="1:13" ht="15.95" customHeight="1" x14ac:dyDescent="0.2">
      <c r="A63" s="13" t="s">
        <v>57</v>
      </c>
      <c r="B63" s="44">
        <v>80</v>
      </c>
      <c r="C63" s="44">
        <v>70</v>
      </c>
      <c r="D63" s="43">
        <v>0</v>
      </c>
      <c r="E63" s="43">
        <v>0</v>
      </c>
      <c r="F63" s="43">
        <v>0</v>
      </c>
      <c r="G63" s="43">
        <v>0</v>
      </c>
      <c r="H63" s="20">
        <f t="shared" ref="H63:J74" si="10">SUM(B63,D63,F63)</f>
        <v>80</v>
      </c>
      <c r="I63" s="20">
        <f t="shared" si="10"/>
        <v>70</v>
      </c>
      <c r="J63" s="47">
        <f>I63/H63</f>
        <v>0.875</v>
      </c>
      <c r="K63" s="15" t="s">
        <v>37</v>
      </c>
      <c r="L63" s="27"/>
      <c r="M63" s="29"/>
    </row>
    <row r="64" spans="1:13" ht="15.95" customHeight="1" x14ac:dyDescent="0.2">
      <c r="A64" s="13" t="s">
        <v>7</v>
      </c>
      <c r="B64" s="41">
        <v>876</v>
      </c>
      <c r="C64" s="41">
        <v>641</v>
      </c>
      <c r="D64" s="43">
        <v>0</v>
      </c>
      <c r="E64" s="43">
        <v>0</v>
      </c>
      <c r="F64" s="43">
        <v>0</v>
      </c>
      <c r="G64" s="43">
        <v>0</v>
      </c>
      <c r="H64" s="20">
        <f t="shared" si="10"/>
        <v>876</v>
      </c>
      <c r="I64" s="20">
        <f t="shared" si="10"/>
        <v>641</v>
      </c>
      <c r="J64" s="47">
        <f t="shared" ref="J64" si="11">I64/H64</f>
        <v>0.7317351598173516</v>
      </c>
      <c r="K64" s="17" t="s">
        <v>26</v>
      </c>
      <c r="L64" s="27"/>
      <c r="M64" s="29"/>
    </row>
    <row r="65" spans="1:13" ht="15.95" customHeight="1" x14ac:dyDescent="0.2">
      <c r="A65" s="13" t="s">
        <v>50</v>
      </c>
      <c r="B65" s="41">
        <v>0</v>
      </c>
      <c r="C65" s="41">
        <v>0</v>
      </c>
      <c r="D65" s="43">
        <v>0</v>
      </c>
      <c r="E65" s="43">
        <v>0</v>
      </c>
      <c r="F65" s="43">
        <v>0</v>
      </c>
      <c r="G65" s="43">
        <v>0</v>
      </c>
      <c r="H65" s="20">
        <f t="shared" si="10"/>
        <v>0</v>
      </c>
      <c r="I65" s="20">
        <f t="shared" si="10"/>
        <v>0</v>
      </c>
      <c r="J65" s="20">
        <f t="shared" si="10"/>
        <v>0</v>
      </c>
      <c r="K65" s="17" t="s">
        <v>27</v>
      </c>
      <c r="L65" s="27"/>
      <c r="M65" s="29"/>
    </row>
    <row r="66" spans="1:13" ht="15.95" customHeight="1" x14ac:dyDescent="0.2">
      <c r="A66" s="13" t="s">
        <v>8</v>
      </c>
      <c r="B66" s="41">
        <v>0</v>
      </c>
      <c r="C66" s="41">
        <v>0</v>
      </c>
      <c r="D66" s="43">
        <v>0</v>
      </c>
      <c r="E66" s="43">
        <v>0</v>
      </c>
      <c r="F66" s="43">
        <v>0</v>
      </c>
      <c r="G66" s="43">
        <v>0</v>
      </c>
      <c r="H66" s="20">
        <f t="shared" si="10"/>
        <v>0</v>
      </c>
      <c r="I66" s="20">
        <f t="shared" si="10"/>
        <v>0</v>
      </c>
      <c r="J66" s="20">
        <f t="shared" si="10"/>
        <v>0</v>
      </c>
      <c r="K66" s="17" t="s">
        <v>28</v>
      </c>
      <c r="L66" s="27"/>
      <c r="M66" s="29"/>
    </row>
    <row r="67" spans="1:13" ht="15.95" customHeight="1" x14ac:dyDescent="0.2">
      <c r="A67" s="13" t="s">
        <v>9</v>
      </c>
      <c r="B67" s="41">
        <v>0</v>
      </c>
      <c r="C67" s="41">
        <v>0</v>
      </c>
      <c r="D67" s="43">
        <v>0</v>
      </c>
      <c r="E67" s="43">
        <v>0</v>
      </c>
      <c r="F67" s="43">
        <v>0</v>
      </c>
      <c r="G67" s="43">
        <v>0</v>
      </c>
      <c r="H67" s="20">
        <f t="shared" si="10"/>
        <v>0</v>
      </c>
      <c r="I67" s="20">
        <f t="shared" si="10"/>
        <v>0</v>
      </c>
      <c r="J67" s="20">
        <f t="shared" si="10"/>
        <v>0</v>
      </c>
      <c r="K67" s="17" t="s">
        <v>29</v>
      </c>
      <c r="L67" s="27"/>
      <c r="M67" s="29"/>
    </row>
    <row r="68" spans="1:13" ht="15.95" customHeight="1" x14ac:dyDescent="0.2">
      <c r="A68" s="13" t="s">
        <v>10</v>
      </c>
      <c r="B68" s="41">
        <v>0</v>
      </c>
      <c r="C68" s="41">
        <v>0</v>
      </c>
      <c r="D68" s="43">
        <v>0</v>
      </c>
      <c r="E68" s="43">
        <v>0</v>
      </c>
      <c r="F68" s="43">
        <v>0</v>
      </c>
      <c r="G68" s="43">
        <v>0</v>
      </c>
      <c r="H68" s="20">
        <f t="shared" si="10"/>
        <v>0</v>
      </c>
      <c r="I68" s="20">
        <f t="shared" si="10"/>
        <v>0</v>
      </c>
      <c r="J68" s="20">
        <f t="shared" si="10"/>
        <v>0</v>
      </c>
      <c r="K68" s="17" t="s">
        <v>30</v>
      </c>
      <c r="L68" s="27"/>
      <c r="M68" s="29"/>
    </row>
    <row r="69" spans="1:13" ht="15.95" customHeight="1" x14ac:dyDescent="0.2">
      <c r="A69" s="13" t="s">
        <v>11</v>
      </c>
      <c r="B69" s="41">
        <v>0</v>
      </c>
      <c r="C69" s="41">
        <v>0</v>
      </c>
      <c r="D69" s="43">
        <v>0</v>
      </c>
      <c r="E69" s="43">
        <v>0</v>
      </c>
      <c r="F69" s="43">
        <v>0</v>
      </c>
      <c r="G69" s="43">
        <v>0</v>
      </c>
      <c r="H69" s="20">
        <f t="shared" si="10"/>
        <v>0</v>
      </c>
      <c r="I69" s="20">
        <f t="shared" si="10"/>
        <v>0</v>
      </c>
      <c r="J69" s="20">
        <f t="shared" si="10"/>
        <v>0</v>
      </c>
      <c r="K69" s="17" t="s">
        <v>31</v>
      </c>
      <c r="L69" s="27"/>
      <c r="M69" s="29"/>
    </row>
    <row r="70" spans="1:13" ht="15.95" customHeight="1" x14ac:dyDescent="0.2">
      <c r="A70" s="13" t="s">
        <v>12</v>
      </c>
      <c r="B70" s="41">
        <v>1</v>
      </c>
      <c r="C70" s="41">
        <v>0</v>
      </c>
      <c r="D70" s="43">
        <v>0</v>
      </c>
      <c r="E70" s="43">
        <v>0</v>
      </c>
      <c r="F70" s="43">
        <v>0</v>
      </c>
      <c r="G70" s="43">
        <v>0</v>
      </c>
      <c r="H70" s="20">
        <f t="shared" si="10"/>
        <v>1</v>
      </c>
      <c r="I70" s="20">
        <f t="shared" si="10"/>
        <v>0</v>
      </c>
      <c r="J70" s="20">
        <v>0</v>
      </c>
      <c r="K70" s="17" t="s">
        <v>32</v>
      </c>
      <c r="L70" s="27"/>
      <c r="M70" s="29"/>
    </row>
    <row r="71" spans="1:13" ht="15.95" customHeight="1" x14ac:dyDescent="0.2">
      <c r="A71" s="13" t="s">
        <v>13</v>
      </c>
      <c r="B71" s="41">
        <v>0</v>
      </c>
      <c r="C71" s="41">
        <v>0</v>
      </c>
      <c r="D71" s="43">
        <v>0</v>
      </c>
      <c r="E71" s="43">
        <v>0</v>
      </c>
      <c r="F71" s="43">
        <v>0</v>
      </c>
      <c r="G71" s="43">
        <v>0</v>
      </c>
      <c r="H71" s="20">
        <f t="shared" si="10"/>
        <v>0</v>
      </c>
      <c r="I71" s="20">
        <f t="shared" si="10"/>
        <v>0</v>
      </c>
      <c r="J71" s="20">
        <f t="shared" si="10"/>
        <v>0</v>
      </c>
      <c r="K71" s="17" t="s">
        <v>33</v>
      </c>
      <c r="L71" s="27"/>
      <c r="M71" s="29"/>
    </row>
    <row r="72" spans="1:13" ht="15.95" customHeight="1" x14ac:dyDescent="0.2">
      <c r="A72" s="13" t="s">
        <v>14</v>
      </c>
      <c r="B72" s="41">
        <v>0</v>
      </c>
      <c r="C72" s="41">
        <v>0</v>
      </c>
      <c r="D72" s="43">
        <v>0</v>
      </c>
      <c r="E72" s="43">
        <v>0</v>
      </c>
      <c r="F72" s="43">
        <v>0</v>
      </c>
      <c r="G72" s="43">
        <v>0</v>
      </c>
      <c r="H72" s="20">
        <f t="shared" si="10"/>
        <v>0</v>
      </c>
      <c r="I72" s="20">
        <f t="shared" si="10"/>
        <v>0</v>
      </c>
      <c r="J72" s="20">
        <f t="shared" si="10"/>
        <v>0</v>
      </c>
      <c r="K72" s="17" t="s">
        <v>34</v>
      </c>
      <c r="L72" s="27"/>
      <c r="M72" s="29"/>
    </row>
    <row r="73" spans="1:13" ht="15.95" customHeight="1" x14ac:dyDescent="0.2">
      <c r="A73" s="13" t="s">
        <v>15</v>
      </c>
      <c r="B73" s="41">
        <v>0</v>
      </c>
      <c r="C73" s="41">
        <v>0</v>
      </c>
      <c r="D73" s="43">
        <v>0</v>
      </c>
      <c r="E73" s="43">
        <v>0</v>
      </c>
      <c r="F73" s="43">
        <v>0</v>
      </c>
      <c r="G73" s="43">
        <v>0</v>
      </c>
      <c r="H73" s="20">
        <f t="shared" si="10"/>
        <v>0</v>
      </c>
      <c r="I73" s="20">
        <f t="shared" si="10"/>
        <v>0</v>
      </c>
      <c r="J73" s="20">
        <f t="shared" si="10"/>
        <v>0</v>
      </c>
      <c r="K73" s="17" t="s">
        <v>35</v>
      </c>
      <c r="L73" s="27"/>
      <c r="M73" s="29"/>
    </row>
    <row r="74" spans="1:13" ht="15.95" customHeight="1" x14ac:dyDescent="0.2">
      <c r="A74" s="13" t="s">
        <v>16</v>
      </c>
      <c r="B74" s="41">
        <v>1</v>
      </c>
      <c r="C74" s="41">
        <v>0</v>
      </c>
      <c r="D74" s="43">
        <v>0</v>
      </c>
      <c r="E74" s="43">
        <v>0</v>
      </c>
      <c r="F74" s="43">
        <v>0</v>
      </c>
      <c r="G74" s="43">
        <v>0</v>
      </c>
      <c r="H74" s="20">
        <f t="shared" si="10"/>
        <v>1</v>
      </c>
      <c r="I74" s="20">
        <f t="shared" si="10"/>
        <v>0</v>
      </c>
      <c r="J74" s="20">
        <v>0</v>
      </c>
      <c r="K74" s="17" t="s">
        <v>36</v>
      </c>
      <c r="L74" s="27"/>
      <c r="M74" s="29"/>
    </row>
    <row r="75" spans="1:13" s="6" customFormat="1" ht="15.95" customHeight="1" x14ac:dyDescent="0.2">
      <c r="A75" s="18" t="s">
        <v>4</v>
      </c>
      <c r="B75" s="19">
        <f t="shared" ref="B75:G75" si="12">SUM(B63:B74)</f>
        <v>958</v>
      </c>
      <c r="C75" s="19">
        <f t="shared" si="12"/>
        <v>711</v>
      </c>
      <c r="D75" s="61">
        <f t="shared" si="12"/>
        <v>0</v>
      </c>
      <c r="E75" s="61">
        <f t="shared" si="12"/>
        <v>0</v>
      </c>
      <c r="F75" s="61">
        <f t="shared" si="12"/>
        <v>0</v>
      </c>
      <c r="G75" s="61">
        <f t="shared" si="12"/>
        <v>0</v>
      </c>
      <c r="H75" s="19">
        <f>SUM(B75,D75,F75)</f>
        <v>958</v>
      </c>
      <c r="I75" s="19">
        <f>SUM(C75,E75,G75)</f>
        <v>711</v>
      </c>
      <c r="J75" s="48">
        <f>I75/H75</f>
        <v>0.74217118997912312</v>
      </c>
      <c r="K75" s="19" t="s">
        <v>21</v>
      </c>
      <c r="M75" s="30"/>
    </row>
    <row r="76" spans="1:13" s="6" customFormat="1" ht="15.95" customHeight="1" x14ac:dyDescent="0.2">
      <c r="A76" s="13"/>
      <c r="B76" s="22"/>
      <c r="C76" s="22"/>
      <c r="D76" s="22"/>
      <c r="E76" s="22"/>
      <c r="F76" s="22"/>
      <c r="G76" s="22"/>
      <c r="H76" s="22"/>
      <c r="I76" s="22"/>
      <c r="J76" s="23"/>
    </row>
    <row r="77" spans="1:13" s="6" customFormat="1" ht="15.95" customHeight="1" x14ac:dyDescent="0.2">
      <c r="A77" s="64" t="s">
        <v>4</v>
      </c>
      <c r="B77" s="67" t="s">
        <v>1</v>
      </c>
      <c r="C77" s="67"/>
      <c r="D77" s="67" t="s">
        <v>2</v>
      </c>
      <c r="E77" s="67"/>
      <c r="F77" s="67" t="s">
        <v>3</v>
      </c>
      <c r="G77" s="67"/>
      <c r="H77" s="68" t="s">
        <v>4</v>
      </c>
      <c r="I77" s="68"/>
      <c r="J77" s="68"/>
      <c r="K77" s="64" t="s">
        <v>21</v>
      </c>
    </row>
    <row r="78" spans="1:13" s="7" customFormat="1" ht="15.95" customHeight="1" x14ac:dyDescent="0.2">
      <c r="A78" s="65"/>
      <c r="B78" s="62" t="s">
        <v>22</v>
      </c>
      <c r="C78" s="62"/>
      <c r="D78" s="62" t="s">
        <v>23</v>
      </c>
      <c r="E78" s="62"/>
      <c r="F78" s="62" t="s">
        <v>49</v>
      </c>
      <c r="G78" s="62"/>
      <c r="H78" s="63" t="s">
        <v>21</v>
      </c>
      <c r="I78" s="63"/>
      <c r="J78" s="63"/>
      <c r="K78" s="65"/>
    </row>
    <row r="79" spans="1:13" ht="15.95" customHeight="1" x14ac:dyDescent="0.2">
      <c r="A79" s="65"/>
      <c r="B79" s="31" t="s">
        <v>4</v>
      </c>
      <c r="C79" s="31" t="s">
        <v>5</v>
      </c>
      <c r="D79" s="31" t="s">
        <v>4</v>
      </c>
      <c r="E79" s="31" t="s">
        <v>5</v>
      </c>
      <c r="F79" s="31" t="s">
        <v>4</v>
      </c>
      <c r="G79" s="31" t="s">
        <v>5</v>
      </c>
      <c r="H79" s="32" t="s">
        <v>4</v>
      </c>
      <c r="I79" s="32" t="s">
        <v>5</v>
      </c>
      <c r="J79" s="33" t="s">
        <v>6</v>
      </c>
      <c r="K79" s="65"/>
    </row>
    <row r="80" spans="1:13" s="7" customFormat="1" ht="24.75" customHeight="1" x14ac:dyDescent="0.2">
      <c r="A80" s="66"/>
      <c r="B80" s="11" t="s">
        <v>21</v>
      </c>
      <c r="C80" s="11" t="s">
        <v>24</v>
      </c>
      <c r="D80" s="11" t="s">
        <v>21</v>
      </c>
      <c r="E80" s="11" t="s">
        <v>24</v>
      </c>
      <c r="F80" s="11" t="s">
        <v>21</v>
      </c>
      <c r="G80" s="11" t="s">
        <v>24</v>
      </c>
      <c r="H80" s="11" t="s">
        <v>21</v>
      </c>
      <c r="I80" s="11" t="s">
        <v>24</v>
      </c>
      <c r="J80" s="12" t="s">
        <v>25</v>
      </c>
      <c r="K80" s="66"/>
    </row>
    <row r="81" spans="1:13" ht="15.95" customHeight="1" x14ac:dyDescent="0.2">
      <c r="A81" s="13" t="s">
        <v>57</v>
      </c>
      <c r="B81" s="45">
        <f t="shared" ref="B81:G81" si="13">SUM(B9,B27,B45,B63)</f>
        <v>15664</v>
      </c>
      <c r="C81" s="45">
        <f t="shared" si="13"/>
        <v>9159</v>
      </c>
      <c r="D81" s="45">
        <f t="shared" si="13"/>
        <v>9227</v>
      </c>
      <c r="E81" s="45">
        <f t="shared" si="13"/>
        <v>6340</v>
      </c>
      <c r="F81" s="43">
        <f t="shared" si="13"/>
        <v>0</v>
      </c>
      <c r="G81" s="43">
        <f t="shared" si="13"/>
        <v>0</v>
      </c>
      <c r="H81" s="6">
        <f>SUM(B81,D81,F81)</f>
        <v>24891</v>
      </c>
      <c r="I81" s="6">
        <f t="shared" ref="H81:I93" si="14">SUM(C81,E81,G81)</f>
        <v>15499</v>
      </c>
      <c r="J81" s="47">
        <f t="shared" ref="J81:J93" si="15">I81/H81</f>
        <v>0.62267486240006431</v>
      </c>
      <c r="K81" s="15" t="s">
        <v>37</v>
      </c>
      <c r="L81" s="27"/>
      <c r="M81" s="34"/>
    </row>
    <row r="82" spans="1:13" ht="15.95" customHeight="1" x14ac:dyDescent="0.2">
      <c r="A82" s="13" t="s">
        <v>7</v>
      </c>
      <c r="B82" s="45">
        <f t="shared" ref="B82:B93" si="16">SUM(B10,B28,B46,B64)</f>
        <v>6382</v>
      </c>
      <c r="C82" s="45">
        <f t="shared" ref="C82:G92" si="17">SUM(C10,C28,C46,C64)</f>
        <v>5270</v>
      </c>
      <c r="D82" s="45">
        <f t="shared" si="17"/>
        <v>9711</v>
      </c>
      <c r="E82" s="45">
        <f t="shared" si="17"/>
        <v>7681</v>
      </c>
      <c r="F82" s="46">
        <f t="shared" si="17"/>
        <v>31623</v>
      </c>
      <c r="G82" s="46">
        <f t="shared" si="17"/>
        <v>24916</v>
      </c>
      <c r="H82" s="6">
        <f t="shared" si="14"/>
        <v>47716</v>
      </c>
      <c r="I82" s="6">
        <f t="shared" si="14"/>
        <v>37867</v>
      </c>
      <c r="J82" s="47">
        <f t="shared" si="15"/>
        <v>0.79359124821862692</v>
      </c>
      <c r="K82" s="17" t="s">
        <v>26</v>
      </c>
      <c r="L82" s="27"/>
      <c r="M82" s="34"/>
    </row>
    <row r="83" spans="1:13" ht="15.95" customHeight="1" x14ac:dyDescent="0.2">
      <c r="A83" s="13" t="s">
        <v>50</v>
      </c>
      <c r="B83" s="45">
        <f t="shared" si="16"/>
        <v>24555</v>
      </c>
      <c r="C83" s="45">
        <f t="shared" si="17"/>
        <v>16533</v>
      </c>
      <c r="D83" s="45">
        <f t="shared" si="17"/>
        <v>24511</v>
      </c>
      <c r="E83" s="45">
        <f t="shared" si="17"/>
        <v>17450</v>
      </c>
      <c r="F83" s="43">
        <f t="shared" si="17"/>
        <v>0</v>
      </c>
      <c r="G83" s="43">
        <f t="shared" si="17"/>
        <v>0</v>
      </c>
      <c r="H83" s="6">
        <f t="shared" si="14"/>
        <v>49066</v>
      </c>
      <c r="I83" s="6">
        <f t="shared" si="14"/>
        <v>33983</v>
      </c>
      <c r="J83" s="47">
        <f t="shared" si="15"/>
        <v>0.69259772551257492</v>
      </c>
      <c r="K83" s="17" t="s">
        <v>27</v>
      </c>
      <c r="L83" s="27"/>
      <c r="M83" s="34"/>
    </row>
    <row r="84" spans="1:13" ht="15.95" customHeight="1" x14ac:dyDescent="0.2">
      <c r="A84" s="13" t="s">
        <v>8</v>
      </c>
      <c r="B84" s="45">
        <f t="shared" si="16"/>
        <v>10817</v>
      </c>
      <c r="C84" s="45">
        <f t="shared" si="17"/>
        <v>5509</v>
      </c>
      <c r="D84" s="45">
        <f t="shared" si="17"/>
        <v>26769</v>
      </c>
      <c r="E84" s="45">
        <f t="shared" si="17"/>
        <v>16350</v>
      </c>
      <c r="F84" s="43">
        <f t="shared" si="17"/>
        <v>0</v>
      </c>
      <c r="G84" s="43">
        <f t="shared" si="17"/>
        <v>0</v>
      </c>
      <c r="H84" s="6">
        <f t="shared" si="14"/>
        <v>37586</v>
      </c>
      <c r="I84" s="6">
        <f t="shared" si="14"/>
        <v>21859</v>
      </c>
      <c r="J84" s="47">
        <f t="shared" si="15"/>
        <v>0.5815729260895014</v>
      </c>
      <c r="K84" s="17" t="s">
        <v>28</v>
      </c>
      <c r="L84" s="27"/>
      <c r="M84" s="34"/>
    </row>
    <row r="85" spans="1:13" ht="15.95" customHeight="1" x14ac:dyDescent="0.2">
      <c r="A85" s="13" t="s">
        <v>9</v>
      </c>
      <c r="B85" s="45">
        <f t="shared" si="16"/>
        <v>4426</v>
      </c>
      <c r="C85" s="45">
        <f t="shared" si="17"/>
        <v>2603</v>
      </c>
      <c r="D85" s="45">
        <f>SUM(D13,D31,D49,D67)</f>
        <v>13041</v>
      </c>
      <c r="E85" s="45">
        <f>SUM(E13,E31,E49,E67)</f>
        <v>6959</v>
      </c>
      <c r="F85" s="43">
        <f t="shared" si="17"/>
        <v>0</v>
      </c>
      <c r="G85" s="43">
        <f t="shared" si="17"/>
        <v>0</v>
      </c>
      <c r="H85" s="6">
        <f t="shared" si="14"/>
        <v>17467</v>
      </c>
      <c r="I85" s="6">
        <f t="shared" si="14"/>
        <v>9562</v>
      </c>
      <c r="J85" s="47">
        <f t="shared" si="15"/>
        <v>0.54743230091028794</v>
      </c>
      <c r="K85" s="17" t="s">
        <v>29</v>
      </c>
      <c r="L85" s="27"/>
      <c r="M85" s="34"/>
    </row>
    <row r="86" spans="1:13" ht="15.95" customHeight="1" x14ac:dyDescent="0.2">
      <c r="A86" s="13" t="s">
        <v>10</v>
      </c>
      <c r="B86" s="45">
        <f t="shared" si="16"/>
        <v>5486</v>
      </c>
      <c r="C86" s="45">
        <f t="shared" si="17"/>
        <v>3272</v>
      </c>
      <c r="D86" s="45">
        <f t="shared" si="17"/>
        <v>0</v>
      </c>
      <c r="E86" s="45">
        <f t="shared" si="17"/>
        <v>0</v>
      </c>
      <c r="F86" s="43">
        <f t="shared" si="17"/>
        <v>0</v>
      </c>
      <c r="G86" s="43">
        <f t="shared" si="17"/>
        <v>0</v>
      </c>
      <c r="H86" s="6">
        <f>SUM(B86,D86,F86)</f>
        <v>5486</v>
      </c>
      <c r="I86" s="6">
        <f t="shared" si="14"/>
        <v>3272</v>
      </c>
      <c r="J86" s="47">
        <f t="shared" si="15"/>
        <v>0.59642726941305135</v>
      </c>
      <c r="K86" s="17" t="s">
        <v>30</v>
      </c>
      <c r="L86" s="27"/>
      <c r="M86" s="34"/>
    </row>
    <row r="87" spans="1:13" ht="15.95" customHeight="1" x14ac:dyDescent="0.2">
      <c r="A87" s="13" t="s">
        <v>11</v>
      </c>
      <c r="B87" s="45">
        <f t="shared" si="16"/>
        <v>10705</v>
      </c>
      <c r="C87" s="45">
        <f t="shared" si="17"/>
        <v>8935</v>
      </c>
      <c r="D87" s="45">
        <f t="shared" si="17"/>
        <v>7449</v>
      </c>
      <c r="E87" s="45">
        <f t="shared" si="17"/>
        <v>6130</v>
      </c>
      <c r="F87" s="43">
        <f t="shared" si="17"/>
        <v>0</v>
      </c>
      <c r="G87" s="43">
        <f t="shared" si="17"/>
        <v>0</v>
      </c>
      <c r="H87" s="6">
        <f t="shared" si="14"/>
        <v>18154</v>
      </c>
      <c r="I87" s="6">
        <f>SUM(C87,E87,G87)</f>
        <v>15065</v>
      </c>
      <c r="J87" s="47">
        <f>I87/H87</f>
        <v>0.82984466233337006</v>
      </c>
      <c r="K87" s="17" t="s">
        <v>31</v>
      </c>
      <c r="L87" s="27"/>
      <c r="M87" s="34"/>
    </row>
    <row r="88" spans="1:13" ht="15.95" customHeight="1" x14ac:dyDescent="0.2">
      <c r="A88" s="13" t="s">
        <v>12</v>
      </c>
      <c r="B88" s="45">
        <f t="shared" si="16"/>
        <v>13072</v>
      </c>
      <c r="C88" s="45">
        <f t="shared" si="17"/>
        <v>4240</v>
      </c>
      <c r="D88" s="45">
        <f t="shared" si="17"/>
        <v>10152</v>
      </c>
      <c r="E88" s="45">
        <f t="shared" si="17"/>
        <v>3372</v>
      </c>
      <c r="F88" s="43">
        <f t="shared" si="17"/>
        <v>0</v>
      </c>
      <c r="G88" s="43">
        <f t="shared" si="17"/>
        <v>0</v>
      </c>
      <c r="H88" s="6">
        <f t="shared" si="14"/>
        <v>23224</v>
      </c>
      <c r="I88" s="6">
        <f t="shared" si="14"/>
        <v>7612</v>
      </c>
      <c r="J88" s="47">
        <f t="shared" si="15"/>
        <v>0.32776438167413019</v>
      </c>
      <c r="K88" s="17" t="s">
        <v>32</v>
      </c>
      <c r="L88" s="27"/>
      <c r="M88" s="34"/>
    </row>
    <row r="89" spans="1:13" ht="15.95" customHeight="1" x14ac:dyDescent="0.2">
      <c r="A89" s="13" t="s">
        <v>13</v>
      </c>
      <c r="B89" s="45">
        <f t="shared" si="16"/>
        <v>5059</v>
      </c>
      <c r="C89" s="45">
        <f t="shared" si="17"/>
        <v>1986</v>
      </c>
      <c r="D89" s="45">
        <f t="shared" si="17"/>
        <v>57</v>
      </c>
      <c r="E89" s="45">
        <f t="shared" si="17"/>
        <v>5</v>
      </c>
      <c r="F89" s="43">
        <f>SUM(F17,F35,F53,F71)</f>
        <v>0</v>
      </c>
      <c r="G89" s="43">
        <f t="shared" si="17"/>
        <v>0</v>
      </c>
      <c r="H89" s="6">
        <f t="shared" si="14"/>
        <v>5116</v>
      </c>
      <c r="I89" s="6">
        <f t="shared" si="14"/>
        <v>1991</v>
      </c>
      <c r="J89" s="47">
        <f t="shared" si="15"/>
        <v>0.38917122752150118</v>
      </c>
      <c r="K89" s="17" t="s">
        <v>33</v>
      </c>
      <c r="L89" s="35"/>
      <c r="M89" s="34"/>
    </row>
    <row r="90" spans="1:13" ht="15.95" customHeight="1" x14ac:dyDescent="0.2">
      <c r="A90" s="13" t="s">
        <v>14</v>
      </c>
      <c r="B90" s="45">
        <f t="shared" si="16"/>
        <v>9554</v>
      </c>
      <c r="C90" s="45">
        <f t="shared" si="17"/>
        <v>6495</v>
      </c>
      <c r="D90" s="45">
        <f t="shared" si="17"/>
        <v>1679</v>
      </c>
      <c r="E90" s="45">
        <f t="shared" si="17"/>
        <v>1054</v>
      </c>
      <c r="F90" s="43">
        <f t="shared" si="17"/>
        <v>0</v>
      </c>
      <c r="G90" s="43">
        <f t="shared" si="17"/>
        <v>0</v>
      </c>
      <c r="H90" s="6">
        <f t="shared" si="14"/>
        <v>11233</v>
      </c>
      <c r="I90" s="6">
        <f t="shared" si="14"/>
        <v>7549</v>
      </c>
      <c r="J90" s="47">
        <f t="shared" si="15"/>
        <v>0.6720377459271788</v>
      </c>
      <c r="K90" s="17" t="s">
        <v>34</v>
      </c>
      <c r="L90" s="27"/>
      <c r="M90" s="34"/>
    </row>
    <row r="91" spans="1:13" ht="15.95" customHeight="1" x14ac:dyDescent="0.2">
      <c r="A91" s="13" t="s">
        <v>15</v>
      </c>
      <c r="B91" s="45">
        <f t="shared" si="16"/>
        <v>1820</v>
      </c>
      <c r="C91" s="45">
        <f t="shared" si="17"/>
        <v>981</v>
      </c>
      <c r="D91" s="45">
        <f t="shared" si="17"/>
        <v>142</v>
      </c>
      <c r="E91" s="45">
        <f t="shared" si="17"/>
        <v>99</v>
      </c>
      <c r="F91" s="43">
        <f t="shared" si="17"/>
        <v>0</v>
      </c>
      <c r="G91" s="43">
        <f t="shared" si="17"/>
        <v>0</v>
      </c>
      <c r="H91" s="6">
        <f>SUM(B91,D91,F91)</f>
        <v>1962</v>
      </c>
      <c r="I91" s="6">
        <f t="shared" si="14"/>
        <v>1080</v>
      </c>
      <c r="J91" s="47">
        <f t="shared" si="15"/>
        <v>0.55045871559633031</v>
      </c>
      <c r="K91" s="17" t="s">
        <v>35</v>
      </c>
      <c r="L91" s="27"/>
      <c r="M91" s="34"/>
    </row>
    <row r="92" spans="1:13" ht="15.95" customHeight="1" x14ac:dyDescent="0.2">
      <c r="A92" s="13" t="s">
        <v>16</v>
      </c>
      <c r="B92" s="45">
        <f t="shared" si="16"/>
        <v>26467</v>
      </c>
      <c r="C92" s="45">
        <f t="shared" si="17"/>
        <v>8996</v>
      </c>
      <c r="D92" s="45">
        <f t="shared" si="17"/>
        <v>19295</v>
      </c>
      <c r="E92" s="45">
        <f t="shared" si="17"/>
        <v>6155</v>
      </c>
      <c r="F92" s="43">
        <f t="shared" si="17"/>
        <v>0</v>
      </c>
      <c r="G92" s="43">
        <f t="shared" si="17"/>
        <v>0</v>
      </c>
      <c r="H92" s="6">
        <f>SUM(B92,D92,F92)</f>
        <v>45762</v>
      </c>
      <c r="I92" s="6">
        <f t="shared" si="14"/>
        <v>15151</v>
      </c>
      <c r="J92" s="47">
        <f t="shared" si="15"/>
        <v>0.33108255758052535</v>
      </c>
      <c r="K92" s="17" t="s">
        <v>36</v>
      </c>
      <c r="L92" s="27"/>
      <c r="M92" s="34"/>
    </row>
    <row r="93" spans="1:13" s="6" customFormat="1" ht="15.95" customHeight="1" x14ac:dyDescent="0.2">
      <c r="A93" s="18" t="s">
        <v>4</v>
      </c>
      <c r="B93" s="19">
        <f t="shared" si="16"/>
        <v>134007</v>
      </c>
      <c r="C93" s="19">
        <f t="shared" ref="C93:G93" si="18">SUM(C21,C39,C57,C75)</f>
        <v>73979</v>
      </c>
      <c r="D93" s="19">
        <f t="shared" si="18"/>
        <v>122033</v>
      </c>
      <c r="E93" s="19">
        <f t="shared" si="18"/>
        <v>71595</v>
      </c>
      <c r="F93" s="49">
        <f t="shared" si="18"/>
        <v>31623</v>
      </c>
      <c r="G93" s="49">
        <f t="shared" si="18"/>
        <v>24916</v>
      </c>
      <c r="H93" s="19">
        <f>SUM(B93,D93,F93)</f>
        <v>287663</v>
      </c>
      <c r="I93" s="19">
        <f t="shared" si="14"/>
        <v>170490</v>
      </c>
      <c r="J93" s="48">
        <f t="shared" si="15"/>
        <v>0.59267267601325158</v>
      </c>
      <c r="K93" s="19" t="s">
        <v>21</v>
      </c>
      <c r="L93" s="27"/>
      <c r="M93" s="34"/>
    </row>
    <row r="94" spans="1:13" ht="15.95" customHeight="1" x14ac:dyDescent="0.2">
      <c r="B94" s="21"/>
      <c r="C94" s="21"/>
      <c r="D94" s="21"/>
      <c r="E94" s="21"/>
      <c r="F94" s="21"/>
      <c r="G94" s="21"/>
      <c r="H94" s="22"/>
      <c r="I94" s="22"/>
      <c r="J94" s="36"/>
      <c r="M94" s="34"/>
    </row>
    <row r="95" spans="1:13" ht="15.95" customHeight="1" x14ac:dyDescent="0.2">
      <c r="A95" s="37" t="s">
        <v>45</v>
      </c>
      <c r="B95" s="21"/>
      <c r="C95" s="21"/>
      <c r="D95" s="21"/>
      <c r="E95" s="21"/>
      <c r="F95" s="21"/>
      <c r="G95" s="21"/>
      <c r="H95" s="22"/>
      <c r="I95" s="22"/>
      <c r="J95" s="36"/>
      <c r="K95" s="38" t="s">
        <v>43</v>
      </c>
    </row>
    <row r="96" spans="1:13" s="58" customFormat="1" ht="15" customHeight="1" x14ac:dyDescent="0.2">
      <c r="A96" s="54" t="s">
        <v>54</v>
      </c>
      <c r="B96" s="54"/>
      <c r="C96" s="55"/>
      <c r="D96" s="56"/>
      <c r="E96" s="54"/>
      <c r="F96" s="54"/>
      <c r="G96" s="57"/>
      <c r="K96" s="53" t="s">
        <v>51</v>
      </c>
    </row>
    <row r="97" spans="1:11" s="58" customFormat="1" ht="15" customHeight="1" x14ac:dyDescent="0.2">
      <c r="A97" s="54" t="s">
        <v>55</v>
      </c>
      <c r="B97" s="54"/>
      <c r="C97" s="55"/>
      <c r="D97" s="56"/>
      <c r="E97" s="54"/>
      <c r="F97" s="54"/>
      <c r="G97" s="57"/>
      <c r="K97" s="53" t="s">
        <v>56</v>
      </c>
    </row>
    <row r="98" spans="1:11" s="50" customFormat="1" ht="15.95" customHeight="1" x14ac:dyDescent="0.2">
      <c r="A98" s="54" t="s">
        <v>58</v>
      </c>
      <c r="H98" s="51"/>
      <c r="I98" s="51"/>
      <c r="J98" s="52"/>
      <c r="K98" s="59" t="s">
        <v>59</v>
      </c>
    </row>
    <row r="99" spans="1:11" ht="15.95" customHeight="1" x14ac:dyDescent="0.2">
      <c r="A99" s="39" t="s">
        <v>20</v>
      </c>
      <c r="K99" s="40" t="s">
        <v>44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A77:A80"/>
    <mergeCell ref="B78:C78"/>
    <mergeCell ref="D78:E78"/>
    <mergeCell ref="F78:G78"/>
    <mergeCell ref="H78:J78"/>
    <mergeCell ref="K77:K80"/>
    <mergeCell ref="B5:C5"/>
    <mergeCell ref="D5:E5"/>
    <mergeCell ref="F5:G5"/>
    <mergeCell ref="H5:J5"/>
    <mergeCell ref="B23:C23"/>
    <mergeCell ref="D23:E23"/>
    <mergeCell ref="F23:G23"/>
    <mergeCell ref="H23:J23"/>
    <mergeCell ref="K41:K44"/>
    <mergeCell ref="D24:E24"/>
    <mergeCell ref="F24:G24"/>
    <mergeCell ref="H24:J24"/>
    <mergeCell ref="F41:G41"/>
    <mergeCell ref="H41:J41"/>
    <mergeCell ref="K59:K62"/>
    <mergeCell ref="A5:A8"/>
    <mergeCell ref="K5:K8"/>
    <mergeCell ref="A23:A26"/>
    <mergeCell ref="K23:K26"/>
    <mergeCell ref="B77:C77"/>
    <mergeCell ref="D77:E77"/>
    <mergeCell ref="F77:G77"/>
    <mergeCell ref="H77:J77"/>
    <mergeCell ref="H6:J6"/>
    <mergeCell ref="F6:G6"/>
    <mergeCell ref="D6:E6"/>
    <mergeCell ref="B6:C6"/>
    <mergeCell ref="B24:C24"/>
    <mergeCell ref="B41:C41"/>
    <mergeCell ref="D41:E41"/>
    <mergeCell ref="A41:A44"/>
    <mergeCell ref="B42:C42"/>
    <mergeCell ref="D42:E42"/>
    <mergeCell ref="F42:G42"/>
    <mergeCell ref="H42:J42"/>
    <mergeCell ref="B59:C59"/>
    <mergeCell ref="D59:E59"/>
    <mergeCell ref="F59:G59"/>
    <mergeCell ref="H59:J59"/>
    <mergeCell ref="B60:C60"/>
    <mergeCell ref="D60:E60"/>
    <mergeCell ref="F60:G60"/>
    <mergeCell ref="H60:J60"/>
    <mergeCell ref="A59:A62"/>
  </mergeCells>
  <pageMargins left="0.27559055118110237" right="0.23622047244094491" top="0.59055118110236227" bottom="0.74803149606299213" header="0.15748031496062992" footer="0.15748031496062992"/>
  <pageSetup paperSize="9" scale="75" orientation="landscape" r:id="rId1"/>
  <headerFooter alignWithMargins="0"/>
  <rowBreaks count="2" manualBreakCount="2">
    <brk id="39" max="16383" man="1"/>
    <brk id="58" max="16383" man="1"/>
  </rowBreaks>
  <ignoredErrors>
    <ignoredError sqref="I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Table 13</vt:lpstr>
      <vt:lpstr>'Table 13'!WPrint_Area_W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 Krol</dc:creator>
  <cp:lastModifiedBy>Michal Ophir</cp:lastModifiedBy>
  <cp:lastPrinted>2018-12-06T10:06:11Z</cp:lastPrinted>
  <dcterms:created xsi:type="dcterms:W3CDTF">2014-11-11T09:21:22Z</dcterms:created>
  <dcterms:modified xsi:type="dcterms:W3CDTF">2021-09-12T13:03:37Z</dcterms:modified>
</cp:coreProperties>
</file>