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ichnun\אתר המלג\עדכון תשפב\"/>
    </mc:Choice>
  </mc:AlternateContent>
  <bookViews>
    <workbookView xWindow="240" yWindow="720" windowWidth="10875" windowHeight="5010"/>
  </bookViews>
  <sheets>
    <sheet name="Table 10" sheetId="1" r:id="rId1"/>
  </sheets>
  <definedNames>
    <definedName name="_xlnm.Print_Area" localSheetId="0">'Table 10'!$A$1:$Q$37</definedName>
  </definedNames>
  <calcPr calcId="162913" calcMode="manual" concurrentCalc="0"/>
</workbook>
</file>

<file path=xl/calcChain.xml><?xml version="1.0" encoding="utf-8"?>
<calcChain xmlns="http://schemas.openxmlformats.org/spreadsheetml/2006/main">
  <c r="B16" i="1" l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11" i="1"/>
  <c r="D10" i="1"/>
  <c r="H21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12" i="1"/>
  <c r="H17" i="1"/>
  <c r="L17" i="1"/>
  <c r="L21" i="1"/>
  <c r="H24" i="1"/>
  <c r="L24" i="1"/>
  <c r="H11" i="1"/>
  <c r="L11" i="1"/>
  <c r="C27" i="1"/>
  <c r="N16" i="1"/>
  <c r="O17" i="1"/>
  <c r="N17" i="1"/>
  <c r="N18" i="1"/>
  <c r="N19" i="1"/>
  <c r="N20" i="1"/>
  <c r="O21" i="1"/>
  <c r="N21" i="1"/>
  <c r="N22" i="1"/>
  <c r="N23" i="1"/>
  <c r="O24" i="1"/>
  <c r="N24" i="1"/>
  <c r="N25" i="1"/>
  <c r="N26" i="1"/>
  <c r="N27" i="1"/>
  <c r="N28" i="1"/>
  <c r="N29" i="1"/>
  <c r="N15" i="1"/>
  <c r="N14" i="1"/>
  <c r="N13" i="1"/>
  <c r="N12" i="1"/>
  <c r="O11" i="1"/>
  <c r="O10" i="1"/>
  <c r="N10" i="1"/>
  <c r="G11" i="1"/>
  <c r="G17" i="1"/>
  <c r="G21" i="1"/>
  <c r="G24" i="1"/>
  <c r="G10" i="1"/>
  <c r="K11" i="1"/>
  <c r="K17" i="1"/>
  <c r="K21" i="1"/>
  <c r="K24" i="1"/>
  <c r="K10" i="1"/>
  <c r="C10" i="1"/>
  <c r="L10" i="1"/>
  <c r="M11" i="1"/>
  <c r="M10" i="1"/>
  <c r="I11" i="1"/>
  <c r="I1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N11" i="1"/>
  <c r="J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H10" i="1"/>
  <c r="F10" i="1"/>
  <c r="E11" i="1"/>
  <c r="C11" i="1"/>
  <c r="B11" i="1"/>
  <c r="C12" i="1"/>
  <c r="B12" i="1"/>
  <c r="C13" i="1"/>
  <c r="B13" i="1"/>
  <c r="C14" i="1"/>
  <c r="B14" i="1"/>
  <c r="C15" i="1"/>
  <c r="B15" i="1"/>
  <c r="C17" i="1"/>
  <c r="B17" i="1"/>
  <c r="C18" i="1"/>
  <c r="B18" i="1"/>
  <c r="C19" i="1"/>
  <c r="B19" i="1"/>
  <c r="C20" i="1"/>
  <c r="B20" i="1"/>
  <c r="C21" i="1"/>
  <c r="B21" i="1"/>
  <c r="C22" i="1"/>
  <c r="B22" i="1"/>
  <c r="C23" i="1"/>
  <c r="B23" i="1"/>
  <c r="B24" i="1"/>
  <c r="B25" i="1"/>
  <c r="C26" i="1"/>
  <c r="B26" i="1"/>
  <c r="B27" i="1"/>
  <c r="C28" i="1"/>
  <c r="B28" i="1"/>
  <c r="C29" i="1"/>
  <c r="B29" i="1"/>
  <c r="E10" i="1"/>
  <c r="B10" i="1"/>
</calcChain>
</file>

<file path=xl/sharedStrings.xml><?xml version="1.0" encoding="utf-8"?>
<sst xmlns="http://schemas.openxmlformats.org/spreadsheetml/2006/main" count="99" uniqueCount="74">
  <si>
    <t>סה"כ</t>
  </si>
  <si>
    <t>משפטים</t>
  </si>
  <si>
    <t>חקלאות</t>
  </si>
  <si>
    <t>הנדסה ואדריכלות</t>
  </si>
  <si>
    <t>אוניברסיטאות</t>
  </si>
  <si>
    <t>מדעי הרוח - סה"כ</t>
  </si>
  <si>
    <t>מדעי הרוח הכלליים</t>
  </si>
  <si>
    <t>שפות, ספרויות ולימודים רגיונליים</t>
  </si>
  <si>
    <t>חינוך והכשרה להוראה</t>
  </si>
  <si>
    <t>אמנות, אומנויות ואמנות שימושית</t>
  </si>
  <si>
    <t>מדעי החברה - סה"כ</t>
  </si>
  <si>
    <t>מדעי החברה</t>
  </si>
  <si>
    <t>עסקים ומדעי הניהול</t>
  </si>
  <si>
    <t>רפואה</t>
  </si>
  <si>
    <t>מקצועות עזר רפואיים</t>
  </si>
  <si>
    <t>מדעי הטבע ומתמטיקה - סה"כ</t>
  </si>
  <si>
    <t>מתמטיקה, סטטיסטיקה ומדעי המחשב</t>
  </si>
  <si>
    <t>המדעים הפיזיקליים</t>
  </si>
  <si>
    <t>המדעים הביולוגיים</t>
  </si>
  <si>
    <t>תוכניות לימודים מיוחדות ושונות</t>
  </si>
  <si>
    <t>רפואה ומקצועות עזר רפואיים - סה"כ</t>
  </si>
  <si>
    <t>מכללות אקדמיות</t>
  </si>
  <si>
    <t>מקור: למ"ס</t>
  </si>
  <si>
    <t>Grand total</t>
  </si>
  <si>
    <t>Humanities - total</t>
  </si>
  <si>
    <t xml:space="preserve">General humanities </t>
  </si>
  <si>
    <t>Languages, literatures and regional studies</t>
  </si>
  <si>
    <t>Education and teacher training</t>
  </si>
  <si>
    <t>Arts, crafts and applied arts</t>
  </si>
  <si>
    <t>Special programs and miscellaneous</t>
  </si>
  <si>
    <t>Social sciences - total</t>
  </si>
  <si>
    <t>Social sciences</t>
  </si>
  <si>
    <t>Business and management</t>
  </si>
  <si>
    <t>Law</t>
  </si>
  <si>
    <t>Medicine - total</t>
  </si>
  <si>
    <t>Medicine</t>
  </si>
  <si>
    <t>Para-medical studies</t>
  </si>
  <si>
    <t>Mathematics &amp; natural sciences - total</t>
  </si>
  <si>
    <t>Mathematics, statistics and computer sciences</t>
  </si>
  <si>
    <t>Physical sciences</t>
  </si>
  <si>
    <t>Biological sciences</t>
  </si>
  <si>
    <t>Agriculture</t>
  </si>
  <si>
    <t>Engineering and architecture</t>
  </si>
  <si>
    <t>Source: C.B.S</t>
  </si>
  <si>
    <t>Total</t>
  </si>
  <si>
    <t>Universities</t>
  </si>
  <si>
    <t>Academic Colleges</t>
  </si>
  <si>
    <t>by Level of Degree, Type of Institution and Field of Study</t>
  </si>
  <si>
    <t>לפי תואר, סוג מוסד ותחום לימודים</t>
  </si>
  <si>
    <r>
      <t>תואר ראשון</t>
    </r>
    <r>
      <rPr>
        <b/>
        <sz val="11"/>
        <rFont val="Arial"/>
        <family val="2"/>
      </rPr>
      <t xml:space="preserve"> - </t>
    </r>
    <r>
      <rPr>
        <b/>
        <sz val="11"/>
        <rFont val="Times New Roman"/>
        <family val="1"/>
      </rPr>
      <t>Bachelor's degree</t>
    </r>
  </si>
  <si>
    <r>
      <t xml:space="preserve">תואר שני </t>
    </r>
    <r>
      <rPr>
        <b/>
        <sz val="10"/>
        <rFont val="Arial"/>
        <family val="2"/>
      </rPr>
      <t xml:space="preserve">- </t>
    </r>
    <r>
      <rPr>
        <b/>
        <sz val="11"/>
        <rFont val="Times New Roman"/>
        <family val="1"/>
      </rPr>
      <t>Master's degree</t>
    </r>
  </si>
  <si>
    <t>תעודה - Diploma</t>
  </si>
  <si>
    <t>סה"כ - Total</t>
  </si>
  <si>
    <t>לוח 10:</t>
  </si>
  <si>
    <t>Table 10:</t>
  </si>
  <si>
    <t>הערות:</t>
  </si>
  <si>
    <t>Notes:</t>
  </si>
  <si>
    <r>
      <t>תואר שלישי</t>
    </r>
    <r>
      <rPr>
        <b/>
        <sz val="11"/>
        <rFont val="Arial"/>
        <family val="2"/>
      </rPr>
      <t xml:space="preserve"> - </t>
    </r>
    <r>
      <rPr>
        <b/>
        <sz val="11"/>
        <rFont val="Times New Roman"/>
        <family val="1"/>
      </rPr>
      <t>Doctorate</t>
    </r>
  </si>
  <si>
    <t>מכללות אקדמיות לחינוך</t>
  </si>
  <si>
    <t>Academic Colleges of Education</t>
  </si>
  <si>
    <t>מתשע"ו נתוני אריאל כלולים בתוך נתוני האוניברסיטאות.</t>
  </si>
  <si>
    <t>Since 2015/16 data on Ariel University is included with the data on universities.</t>
  </si>
  <si>
    <t>סטודנטים במוסדות להשכלה גבוהה, תשפ"ב</t>
  </si>
  <si>
    <t>Students in Institutions of Higher Education, 2021/22</t>
  </si>
  <si>
    <r>
      <t xml:space="preserve">תשפ"ב - </t>
    </r>
    <r>
      <rPr>
        <b/>
        <sz val="12"/>
        <rFont val="Times New Roman"/>
        <family val="1"/>
      </rPr>
      <t>2021/22</t>
    </r>
  </si>
  <si>
    <t>הנתונים אינם כוללים 388 סטודנטים שלמדו תואר שלישי באריאל.</t>
  </si>
  <si>
    <t>הנתונים אינם כוללים 44,839 סטודטים לתואר ראשון ו-2,500 סטודנטים לתואר שני שלמדו באוניברסיטה הפתוחה.</t>
  </si>
  <si>
    <t>Data doesn't include 388 Doctoral students in Ariel University.</t>
  </si>
  <si>
    <t>Data does not include students in Open University (44,839 for Bachelor's degree and 2,500 for Master's degree).</t>
  </si>
  <si>
    <t>מתשפ"ב נתוני אוניברסיטת רייכמן כלולים בתוך נתוני האוניברסיטאות.</t>
  </si>
  <si>
    <t>Since 2021/22 data on Reichman University is included with the data on universities.</t>
  </si>
  <si>
    <t>..</t>
  </si>
  <si>
    <t>.. - נתון קטן שאינו ניתן לפרסום.</t>
  </si>
  <si>
    <t>.. - Small data that can't be published.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</si>
</sst>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_(* #,##0_);_(* \(#,##0\);_(* &quot;-&quot;??_);_(@_)"/>
  </numFmts>
  <fonts count="33" x14ac:knownFonts="1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name val="Times New Roman"/>
      <family val="1"/>
      <charset val="177"/>
    </font>
    <font>
      <sz val="9"/>
      <name val="Times New Roman"/>
      <family val="1"/>
      <charset val="177"/>
    </font>
    <font>
      <sz val="10"/>
      <name val="David"/>
      <family val="2"/>
      <charset val="177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b/>
      <sz val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  <charset val="177"/>
    </font>
    <font>
      <sz val="10"/>
      <color indexed="10"/>
      <name val="Times New Roman"/>
      <family val="1"/>
      <charset val="177"/>
    </font>
    <font>
      <sz val="10"/>
      <name val="Arial"/>
      <family val="2"/>
    </font>
    <font>
      <sz val="12"/>
      <name val="Courier"/>
      <family val="3"/>
    </font>
    <font>
      <sz val="10"/>
      <color indexed="10"/>
      <name val="David"/>
      <family val="2"/>
      <charset val="177"/>
    </font>
    <font>
      <sz val="10"/>
      <color rgb="FFFF0000"/>
      <name val="Times New Roman"/>
      <family val="1"/>
      <charset val="177"/>
    </font>
    <font>
      <sz val="9"/>
      <color theme="1"/>
      <name val="Arial"/>
      <family val="2"/>
      <charset val="177"/>
      <scheme val="minor"/>
    </font>
    <font>
      <b/>
      <sz val="9"/>
      <color theme="1"/>
      <name val="Arial"/>
      <family val="2"/>
      <charset val="177"/>
      <scheme val="minor"/>
    </font>
    <font>
      <sz val="10"/>
      <color rgb="FFFF0000"/>
      <name val="Times New Roman"/>
      <family val="1"/>
    </font>
    <font>
      <sz val="10"/>
      <color rgb="FFFF0000"/>
      <name val="David"/>
      <family val="2"/>
      <charset val="177"/>
    </font>
    <font>
      <sz val="9"/>
      <color indexed="10"/>
      <name val="David"/>
      <family val="2"/>
      <charset val="177"/>
    </font>
    <font>
      <sz val="9"/>
      <color rgb="FFFF0000"/>
      <name val="Times New Roman"/>
      <family val="1"/>
    </font>
    <font>
      <b/>
      <sz val="11"/>
      <color theme="1"/>
      <name val="Arial"/>
      <family val="2"/>
      <scheme val="minor"/>
    </font>
    <font>
      <sz val="9"/>
      <color rgb="FFFF0000"/>
      <name val="David"/>
      <family val="2"/>
      <charset val="177"/>
    </font>
    <font>
      <sz val="9"/>
      <color rgb="FFFF0000"/>
      <name val="Times New Roman"/>
      <family val="1"/>
      <charset val="177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11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1" fillId="0" borderId="0" applyFont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130">
    <xf numFmtId="0" fontId="0" fillId="0" borderId="0" xfId="0"/>
    <xf numFmtId="0" fontId="0" fillId="0" borderId="0" xfId="0" applyBorder="1"/>
    <xf numFmtId="0" fontId="5" fillId="0" borderId="0" xfId="0" applyFont="1"/>
    <xf numFmtId="0" fontId="0" fillId="0" borderId="0" xfId="0" applyAlignment="1">
      <alignment horizontal="right"/>
    </xf>
    <xf numFmtId="0" fontId="7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/>
    </xf>
    <xf numFmtId="0" fontId="9" fillId="0" borderId="0" xfId="0" applyFont="1" applyFill="1" applyBorder="1"/>
    <xf numFmtId="0" fontId="12" fillId="0" borderId="0" xfId="0" applyFont="1"/>
    <xf numFmtId="0" fontId="12" fillId="0" borderId="0" xfId="0" applyFont="1" applyBorder="1"/>
    <xf numFmtId="0" fontId="13" fillId="0" borderId="0" xfId="0" applyFont="1" applyFill="1" applyBorder="1"/>
    <xf numFmtId="0" fontId="12" fillId="0" borderId="0" xfId="0" applyFont="1" applyFill="1" applyBorder="1"/>
    <xf numFmtId="0" fontId="13" fillId="0" borderId="0" xfId="0" applyFont="1" applyBorder="1"/>
    <xf numFmtId="0" fontId="10" fillId="0" borderId="1" xfId="0" applyFont="1" applyBorder="1" applyAlignment="1">
      <alignment horizontal="right" wrapText="1"/>
    </xf>
    <xf numFmtId="0" fontId="11" fillId="0" borderId="3" xfId="0" applyFont="1" applyBorder="1" applyAlignment="1">
      <alignment horizontal="right" wrapText="1"/>
    </xf>
    <xf numFmtId="0" fontId="11" fillId="0" borderId="0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1" fillId="0" borderId="1" xfId="0" applyFont="1" applyBorder="1" applyAlignment="1">
      <alignment horizontal="right" wrapText="1"/>
    </xf>
    <xf numFmtId="0" fontId="11" fillId="0" borderId="3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0" fillId="0" borderId="5" xfId="0" applyFont="1" applyBorder="1" applyAlignment="1">
      <alignment horizontal="right"/>
    </xf>
    <xf numFmtId="0" fontId="14" fillId="0" borderId="0" xfId="0" applyFont="1"/>
    <xf numFmtId="0" fontId="15" fillId="0" borderId="0" xfId="0" applyFont="1"/>
    <xf numFmtId="0" fontId="10" fillId="0" borderId="0" xfId="0" applyFont="1"/>
    <xf numFmtId="0" fontId="18" fillId="0" borderId="0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0" fontId="6" fillId="0" borderId="6" xfId="0" applyFont="1" applyFill="1" applyBorder="1" applyAlignment="1">
      <alignment horizontal="right"/>
    </xf>
    <xf numFmtId="0" fontId="0" fillId="0" borderId="0" xfId="0" applyFill="1"/>
    <xf numFmtId="0" fontId="11" fillId="0" borderId="1" xfId="0" applyFont="1" applyFill="1" applyBorder="1" applyAlignment="1">
      <alignment horizontal="right"/>
    </xf>
    <xf numFmtId="0" fontId="6" fillId="0" borderId="6" xfId="0" applyFont="1" applyFill="1" applyBorder="1"/>
    <xf numFmtId="0" fontId="11" fillId="0" borderId="4" xfId="0" applyFont="1" applyFill="1" applyBorder="1" applyAlignment="1">
      <alignment horizontal="right"/>
    </xf>
    <xf numFmtId="164" fontId="10" fillId="0" borderId="4" xfId="1" applyNumberFormat="1" applyFont="1" applyFill="1" applyBorder="1"/>
    <xf numFmtId="164" fontId="11" fillId="0" borderId="4" xfId="1" applyNumberFormat="1" applyFont="1" applyFill="1" applyBorder="1" applyAlignment="1">
      <alignment horizontal="right"/>
    </xf>
    <xf numFmtId="164" fontId="11" fillId="0" borderId="4" xfId="1" applyNumberFormat="1" applyFont="1" applyFill="1" applyBorder="1"/>
    <xf numFmtId="164" fontId="10" fillId="0" borderId="4" xfId="1" applyNumberFormat="1" applyFont="1" applyFill="1" applyBorder="1" applyAlignment="1">
      <alignment horizontal="right"/>
    </xf>
    <xf numFmtId="3" fontId="0" fillId="0" borderId="0" xfId="0" applyNumberFormat="1"/>
    <xf numFmtId="0" fontId="23" fillId="0" borderId="0" xfId="2" applyFont="1" applyFill="1"/>
    <xf numFmtId="0" fontId="14" fillId="0" borderId="7" xfId="0" applyFont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65" fontId="0" fillId="0" borderId="0" xfId="3" applyNumberFormat="1" applyFont="1"/>
    <xf numFmtId="0" fontId="13" fillId="0" borderId="0" xfId="0" applyFont="1" applyBorder="1" applyAlignment="1">
      <alignment vertical="center"/>
    </xf>
    <xf numFmtId="0" fontId="11" fillId="0" borderId="7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166" fontId="0" fillId="0" borderId="0" xfId="0" applyNumberFormat="1" applyBorder="1"/>
    <xf numFmtId="3" fontId="0" fillId="0" borderId="0" xfId="0" applyNumberFormat="1" applyFill="1"/>
    <xf numFmtId="0" fontId="24" fillId="0" borderId="0" xfId="0" applyFont="1"/>
    <xf numFmtId="0" fontId="25" fillId="2" borderId="0" xfId="0" applyFont="1" applyFill="1"/>
    <xf numFmtId="0" fontId="25" fillId="0" borderId="0" xfId="0" applyFont="1" applyAlignment="1"/>
    <xf numFmtId="0" fontId="24" fillId="0" borderId="0" xfId="0" applyNumberFormat="1" applyFont="1"/>
    <xf numFmtId="0" fontId="25" fillId="0" borderId="0" xfId="0" applyFont="1" applyAlignment="1">
      <alignment horizontal="left" indent="1"/>
    </xf>
    <xf numFmtId="0" fontId="0" fillId="0" borderId="0" xfId="0" applyFill="1" applyBorder="1"/>
    <xf numFmtId="3" fontId="0" fillId="0" borderId="0" xfId="0" applyNumberFormat="1" applyFill="1" applyBorder="1"/>
    <xf numFmtId="0" fontId="20" fillId="0" borderId="0" xfId="0" applyFont="1" applyFill="1"/>
    <xf numFmtId="0" fontId="22" fillId="0" borderId="6" xfId="0" applyFont="1" applyFill="1" applyBorder="1"/>
    <xf numFmtId="0" fontId="19" fillId="0" borderId="6" xfId="0" applyFont="1" applyBorder="1"/>
    <xf numFmtId="0" fontId="20" fillId="0" borderId="0" xfId="0" applyFont="1"/>
    <xf numFmtId="0" fontId="27" fillId="0" borderId="0" xfId="0" applyFont="1" applyFill="1" applyBorder="1"/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right"/>
    </xf>
    <xf numFmtId="0" fontId="20" fillId="0" borderId="0" xfId="0" applyFont="1" applyBorder="1"/>
    <xf numFmtId="166" fontId="20" fillId="0" borderId="0" xfId="0" applyNumberFormat="1" applyFont="1" applyBorder="1"/>
    <xf numFmtId="0" fontId="27" fillId="0" borderId="0" xfId="2" applyFont="1" applyFill="1" applyAlignment="1">
      <alignment horizontal="right"/>
    </xf>
    <xf numFmtId="0" fontId="26" fillId="0" borderId="0" xfId="2" applyFont="1" applyAlignment="1">
      <alignment horizontal="left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wrapText="1"/>
    </xf>
    <xf numFmtId="0" fontId="12" fillId="0" borderId="8" xfId="0" applyFont="1" applyFill="1" applyBorder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right" wrapText="1"/>
    </xf>
    <xf numFmtId="164" fontId="11" fillId="0" borderId="2" xfId="1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 horizontal="right" wrapText="1"/>
    </xf>
    <xf numFmtId="164" fontId="11" fillId="0" borderId="3" xfId="1" applyNumberFormat="1" applyFont="1" applyFill="1" applyBorder="1"/>
    <xf numFmtId="164" fontId="10" fillId="0" borderId="3" xfId="1" applyNumberFormat="1" applyFont="1" applyFill="1" applyBorder="1"/>
    <xf numFmtId="164" fontId="10" fillId="0" borderId="5" xfId="1" applyNumberFormat="1" applyFont="1" applyFill="1" applyBorder="1"/>
    <xf numFmtId="164" fontId="10" fillId="0" borderId="2" xfId="1" applyNumberFormat="1" applyFont="1" applyFill="1" applyBorder="1" applyAlignment="1">
      <alignment horizontal="right"/>
    </xf>
    <xf numFmtId="164" fontId="10" fillId="0" borderId="1" xfId="1" applyNumberFormat="1" applyFont="1" applyFill="1" applyBorder="1"/>
    <xf numFmtId="164" fontId="10" fillId="0" borderId="1" xfId="1" applyNumberFormat="1" applyFont="1" applyFill="1" applyBorder="1" applyAlignment="1">
      <alignment horizontal="right"/>
    </xf>
    <xf numFmtId="0" fontId="26" fillId="0" borderId="0" xfId="2" applyFont="1" applyFill="1"/>
    <xf numFmtId="0" fontId="13" fillId="0" borderId="3" xfId="0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right"/>
    </xf>
    <xf numFmtId="0" fontId="12" fillId="0" borderId="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right" wrapText="1"/>
    </xf>
    <xf numFmtId="0" fontId="13" fillId="0" borderId="1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right"/>
    </xf>
    <xf numFmtId="164" fontId="11" fillId="0" borderId="1" xfId="1" applyNumberFormat="1" applyFont="1" applyFill="1" applyBorder="1"/>
    <xf numFmtId="0" fontId="0" fillId="0" borderId="0" xfId="0" applyNumberFormat="1"/>
    <xf numFmtId="0" fontId="5" fillId="0" borderId="0" xfId="0" applyFont="1" applyFill="1"/>
    <xf numFmtId="3" fontId="5" fillId="0" borderId="0" xfId="0" applyNumberFormat="1" applyFont="1" applyFill="1"/>
    <xf numFmtId="0" fontId="12" fillId="0" borderId="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right"/>
    </xf>
    <xf numFmtId="0" fontId="3" fillId="0" borderId="6" xfId="0" applyFont="1" applyFill="1" applyBorder="1"/>
    <xf numFmtId="0" fontId="28" fillId="0" borderId="0" xfId="5" applyFont="1" applyFill="1" applyBorder="1"/>
    <xf numFmtId="0" fontId="29" fillId="0" borderId="0" xfId="2" applyFont="1" applyFill="1"/>
    <xf numFmtId="0" fontId="30" fillId="0" borderId="0" xfId="0" applyFont="1" applyAlignment="1"/>
    <xf numFmtId="0" fontId="30" fillId="0" borderId="0" xfId="0" applyFont="1" applyAlignment="1">
      <alignment horizontal="left" indent="1"/>
    </xf>
    <xf numFmtId="0" fontId="12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right" readingOrder="2"/>
    </xf>
    <xf numFmtId="0" fontId="32" fillId="0" borderId="0" xfId="2" applyFont="1" applyFill="1" applyBorder="1" applyAlignment="1" applyProtection="1"/>
  </cellXfs>
  <cellStyles count="6">
    <cellStyle name="Comma" xfId="1" builtinId="3"/>
    <cellStyle name="Normal" xfId="0" builtinId="0"/>
    <cellStyle name="Normal 2" xfId="4"/>
    <cellStyle name="Normal 3" xfId="5"/>
    <cellStyle name="Normal_Tables301-307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1"/>
  <sheetViews>
    <sheetView rightToLeft="1" tabSelected="1" zoomScaleNormal="100" zoomScaleSheetLayoutView="80" workbookViewId="0">
      <selection activeCell="B41" sqref="B41"/>
    </sheetView>
  </sheetViews>
  <sheetFormatPr defaultRowHeight="12.75" x14ac:dyDescent="0.2"/>
  <cols>
    <col min="1" max="1" width="32.42578125" customWidth="1"/>
    <col min="2" max="3" width="13.28515625" customWidth="1"/>
    <col min="4" max="4" width="13.28515625" style="3" customWidth="1"/>
    <col min="5" max="5" width="13.28515625" style="31" customWidth="1"/>
    <col min="6" max="6" width="13.28515625" style="109" customWidth="1"/>
    <col min="7" max="7" width="13.28515625" style="33" customWidth="1"/>
    <col min="8" max="8" width="13.28515625" customWidth="1"/>
    <col min="9" max="9" width="13.28515625" style="31" customWidth="1"/>
    <col min="10" max="12" width="13.28515625" customWidth="1"/>
    <col min="13" max="15" width="13.28515625" style="31" customWidth="1"/>
    <col min="16" max="16" width="13.28515625" style="33" customWidth="1"/>
    <col min="17" max="17" width="27.28515625" customWidth="1"/>
    <col min="18" max="18" width="9.140625" customWidth="1"/>
    <col min="19" max="19" width="29.5703125" bestFit="1" customWidth="1"/>
    <col min="20" max="20" width="21.28515625" bestFit="1" customWidth="1"/>
    <col min="21" max="21" width="19.5703125" bestFit="1" customWidth="1"/>
    <col min="22" max="22" width="21.28515625" bestFit="1" customWidth="1"/>
    <col min="23" max="23" width="19.140625" bestFit="1" customWidth="1"/>
  </cols>
  <sheetData>
    <row r="1" spans="1:23" ht="15.75" x14ac:dyDescent="0.25">
      <c r="A1" s="24" t="s">
        <v>53</v>
      </c>
      <c r="Q1" s="26" t="s">
        <v>54</v>
      </c>
    </row>
    <row r="2" spans="1:23" ht="15.75" x14ac:dyDescent="0.25">
      <c r="A2" s="24" t="s">
        <v>62</v>
      </c>
      <c r="F2" s="110"/>
      <c r="Q2" s="25" t="s">
        <v>63</v>
      </c>
    </row>
    <row r="3" spans="1:23" ht="15.75" x14ac:dyDescent="0.25">
      <c r="A3" s="24" t="s">
        <v>48</v>
      </c>
      <c r="Q3" s="25" t="s">
        <v>47</v>
      </c>
    </row>
    <row r="4" spans="1:23" x14ac:dyDescent="0.2">
      <c r="B4" s="30"/>
      <c r="C4" s="30"/>
      <c r="D4" s="30"/>
      <c r="E4" s="100"/>
    </row>
    <row r="5" spans="1:23" ht="28.5" customHeight="1" x14ac:dyDescent="0.2">
      <c r="A5" s="125" t="s">
        <v>64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</row>
    <row r="6" spans="1:23" s="45" customFormat="1" ht="30" customHeight="1" x14ac:dyDescent="0.2">
      <c r="A6" s="43"/>
      <c r="B6" s="122" t="s">
        <v>52</v>
      </c>
      <c r="C6" s="123"/>
      <c r="D6" s="123"/>
      <c r="E6" s="124"/>
      <c r="F6" s="119" t="s">
        <v>49</v>
      </c>
      <c r="G6" s="120"/>
      <c r="H6" s="120"/>
      <c r="I6" s="121"/>
      <c r="J6" s="119" t="s">
        <v>50</v>
      </c>
      <c r="K6" s="120"/>
      <c r="L6" s="120"/>
      <c r="M6" s="121"/>
      <c r="N6" s="126" t="s">
        <v>57</v>
      </c>
      <c r="O6" s="127"/>
      <c r="P6" s="85" t="s">
        <v>51</v>
      </c>
      <c r="Q6" s="44"/>
    </row>
    <row r="7" spans="1:23" s="47" customFormat="1" ht="44.25" customHeight="1" x14ac:dyDescent="0.2">
      <c r="B7" s="77" t="s">
        <v>0</v>
      </c>
      <c r="C7" s="78" t="s">
        <v>4</v>
      </c>
      <c r="D7" s="79" t="s">
        <v>21</v>
      </c>
      <c r="E7" s="101" t="s">
        <v>58</v>
      </c>
      <c r="F7" s="111" t="s">
        <v>0</v>
      </c>
      <c r="G7" s="80" t="s">
        <v>4</v>
      </c>
      <c r="H7" s="81" t="s">
        <v>21</v>
      </c>
      <c r="I7" s="87" t="s">
        <v>58</v>
      </c>
      <c r="J7" s="82" t="s">
        <v>0</v>
      </c>
      <c r="K7" s="83" t="s">
        <v>4</v>
      </c>
      <c r="L7" s="81" t="s">
        <v>21</v>
      </c>
      <c r="M7" s="87" t="s">
        <v>58</v>
      </c>
      <c r="N7" s="82" t="s">
        <v>0</v>
      </c>
      <c r="O7" s="99" t="s">
        <v>4</v>
      </c>
      <c r="P7" s="104" t="s">
        <v>4</v>
      </c>
      <c r="S7" s="52"/>
      <c r="T7" s="53"/>
      <c r="U7" s="53"/>
      <c r="V7" s="53"/>
      <c r="W7" s="53"/>
    </row>
    <row r="8" spans="1:23" s="49" customFormat="1" ht="49.5" customHeight="1" x14ac:dyDescent="0.2">
      <c r="A8" s="48"/>
      <c r="B8" s="70" t="s">
        <v>44</v>
      </c>
      <c r="C8" s="71" t="s">
        <v>45</v>
      </c>
      <c r="D8" s="72" t="s">
        <v>46</v>
      </c>
      <c r="E8" s="102" t="s">
        <v>59</v>
      </c>
      <c r="F8" s="112" t="s">
        <v>44</v>
      </c>
      <c r="G8" s="73" t="s">
        <v>45</v>
      </c>
      <c r="H8" s="74" t="s">
        <v>46</v>
      </c>
      <c r="I8" s="88" t="s">
        <v>59</v>
      </c>
      <c r="J8" s="75" t="s">
        <v>44</v>
      </c>
      <c r="K8" s="76" t="s">
        <v>45</v>
      </c>
      <c r="L8" s="74" t="s">
        <v>46</v>
      </c>
      <c r="M8" s="88" t="s">
        <v>59</v>
      </c>
      <c r="N8" s="75" t="s">
        <v>44</v>
      </c>
      <c r="O8" s="73" t="s">
        <v>45</v>
      </c>
      <c r="P8" s="105" t="s">
        <v>45</v>
      </c>
      <c r="Q8" s="48"/>
      <c r="S8" s="54"/>
      <c r="T8" s="55"/>
      <c r="U8" s="55"/>
      <c r="V8" s="55"/>
      <c r="W8" s="55"/>
    </row>
    <row r="9" spans="1:23" s="22" customFormat="1" ht="9.75" customHeight="1" x14ac:dyDescent="0.25">
      <c r="A9" s="17"/>
      <c r="B9" s="18"/>
      <c r="C9" s="19"/>
      <c r="D9" s="15"/>
      <c r="E9" s="103"/>
      <c r="F9" s="113"/>
      <c r="G9" s="34"/>
      <c r="H9" s="20"/>
      <c r="I9" s="89"/>
      <c r="J9" s="23"/>
      <c r="K9" s="21"/>
      <c r="L9" s="16"/>
      <c r="M9" s="91"/>
      <c r="N9" s="84"/>
      <c r="O9" s="106"/>
      <c r="P9" s="36"/>
      <c r="S9" s="56"/>
      <c r="T9" s="55"/>
      <c r="U9" s="55"/>
      <c r="V9" s="55"/>
      <c r="W9" s="55"/>
    </row>
    <row r="10" spans="1:23" ht="16.5" customHeight="1" x14ac:dyDescent="0.25">
      <c r="A10" s="10" t="s">
        <v>0</v>
      </c>
      <c r="B10" s="37">
        <f>SUM(C10:E10)</f>
        <v>289890</v>
      </c>
      <c r="C10" s="96">
        <f>+G10+K10+O10+P10</f>
        <v>140754</v>
      </c>
      <c r="D10" s="97">
        <f>+H10+L10</f>
        <v>118120</v>
      </c>
      <c r="E10" s="95">
        <f>+I10+M10</f>
        <v>31016</v>
      </c>
      <c r="F10" s="37">
        <f>SUM(G10:I10)</f>
        <v>211334</v>
      </c>
      <c r="G10" s="93">
        <f>+G11+G17+G20+G21+G24+G28+G29</f>
        <v>88661</v>
      </c>
      <c r="H10" s="96">
        <f>+H11+H17+H20+H21+H24+H28+H29</f>
        <v>100959</v>
      </c>
      <c r="I10" s="96">
        <f>+I11+I17+I20+I21+I24+I28+I29</f>
        <v>21714</v>
      </c>
      <c r="J10" s="94">
        <f>SUM(K10:M10)</f>
        <v>66045</v>
      </c>
      <c r="K10" s="93">
        <f>+K11+K17+K20+K21+K24+K28+K29</f>
        <v>39582</v>
      </c>
      <c r="L10" s="93">
        <f>+L11+L17+L20+L21+L24+L28+L29</f>
        <v>17161</v>
      </c>
      <c r="M10" s="93">
        <f>+M11+M17+M20+M24+M29+M21</f>
        <v>9302</v>
      </c>
      <c r="N10" s="94">
        <f>SUM(O10:O10)</f>
        <v>11727</v>
      </c>
      <c r="O10" s="96">
        <f>+O11+O17+O20+O21+O24+O28+O29</f>
        <v>11727</v>
      </c>
      <c r="P10" s="37">
        <v>784</v>
      </c>
      <c r="Q10" s="4" t="s">
        <v>23</v>
      </c>
      <c r="S10" s="117"/>
      <c r="T10" s="108"/>
      <c r="U10" s="55"/>
      <c r="V10" s="55"/>
      <c r="W10" s="55"/>
    </row>
    <row r="11" spans="1:23" ht="16.5" customHeight="1" x14ac:dyDescent="0.25">
      <c r="A11" s="11" t="s">
        <v>5</v>
      </c>
      <c r="B11" s="37">
        <f t="shared" ref="B11:B29" si="0">SUM(C11:E11)</f>
        <v>70910</v>
      </c>
      <c r="C11" s="96">
        <f>+G11+K11+O11+P11</f>
        <v>20352</v>
      </c>
      <c r="D11" s="97">
        <f>+H11+L11</f>
        <v>19542</v>
      </c>
      <c r="E11" s="95">
        <f>+I11+M11</f>
        <v>31016</v>
      </c>
      <c r="F11" s="37">
        <f t="shared" ref="F11:F29" si="1">SUM(G11:I11)</f>
        <v>46335</v>
      </c>
      <c r="G11" s="93">
        <f>SUM(G12:G16)</f>
        <v>9799</v>
      </c>
      <c r="H11" s="96">
        <f>SUM(H12:H16)</f>
        <v>14822</v>
      </c>
      <c r="I11" s="96">
        <f>SUM(I12:I16)</f>
        <v>21714</v>
      </c>
      <c r="J11" s="94">
        <f t="shared" ref="J11:J29" si="2">SUM(K11:M11)</f>
        <v>21081</v>
      </c>
      <c r="K11" s="93">
        <f>SUM(K12:K16)</f>
        <v>7059</v>
      </c>
      <c r="L11" s="93">
        <f>SUM(L12:L16)</f>
        <v>4720</v>
      </c>
      <c r="M11" s="95">
        <f>SUM(M12:M16)</f>
        <v>9302</v>
      </c>
      <c r="N11" s="94">
        <f>SUM(N12:N16)</f>
        <v>2753</v>
      </c>
      <c r="O11" s="96">
        <f>SUM(O12:O16)</f>
        <v>2753</v>
      </c>
      <c r="P11" s="37">
        <v>741</v>
      </c>
      <c r="Q11" s="4" t="s">
        <v>24</v>
      </c>
      <c r="R11" s="46"/>
      <c r="S11" s="118"/>
      <c r="T11" s="108"/>
      <c r="U11" s="55"/>
      <c r="V11" s="55"/>
      <c r="W11" s="55"/>
    </row>
    <row r="12" spans="1:23" ht="16.5" customHeight="1" x14ac:dyDescent="0.25">
      <c r="A12" s="12" t="s">
        <v>6</v>
      </c>
      <c r="B12" s="37">
        <f t="shared" si="0"/>
        <v>9492</v>
      </c>
      <c r="C12" s="96">
        <f>+G12+K12+O12</f>
        <v>7603</v>
      </c>
      <c r="D12" s="97">
        <f t="shared" ref="D12:D29" si="3">+H12+L12</f>
        <v>1889</v>
      </c>
      <c r="E12" s="96">
        <f>+I12+M12</f>
        <v>0</v>
      </c>
      <c r="F12" s="37">
        <f t="shared" si="1"/>
        <v>5283</v>
      </c>
      <c r="G12" s="92">
        <v>4290</v>
      </c>
      <c r="H12" s="107">
        <v>993</v>
      </c>
      <c r="I12" s="90">
        <v>0</v>
      </c>
      <c r="J12" s="94">
        <f t="shared" si="2"/>
        <v>3052</v>
      </c>
      <c r="K12" s="92">
        <v>2156</v>
      </c>
      <c r="L12" s="92">
        <v>896</v>
      </c>
      <c r="M12" s="90">
        <v>0</v>
      </c>
      <c r="N12" s="94">
        <f t="shared" ref="N12:N29" si="4">SUM(O12:O12)</f>
        <v>1157</v>
      </c>
      <c r="O12" s="107">
        <v>1157</v>
      </c>
      <c r="P12" s="38">
        <v>0</v>
      </c>
      <c r="Q12" s="5" t="s">
        <v>25</v>
      </c>
      <c r="R12" s="46"/>
      <c r="S12" s="118"/>
      <c r="T12" s="108"/>
      <c r="U12" s="55"/>
      <c r="V12" s="55"/>
      <c r="W12" s="55"/>
    </row>
    <row r="13" spans="1:23" ht="16.5" customHeight="1" x14ac:dyDescent="0.25">
      <c r="A13" s="12" t="s">
        <v>7</v>
      </c>
      <c r="B13" s="37">
        <f t="shared" si="0"/>
        <v>4750</v>
      </c>
      <c r="C13" s="96">
        <f>+G13+K13+O13+P13</f>
        <v>4493</v>
      </c>
      <c r="D13" s="97">
        <f t="shared" si="3"/>
        <v>257</v>
      </c>
      <c r="E13" s="96">
        <f t="shared" ref="E13:E29" si="5">+I13+M13</f>
        <v>0</v>
      </c>
      <c r="F13" s="37">
        <f t="shared" si="1"/>
        <v>2674</v>
      </c>
      <c r="G13" s="92">
        <v>2453</v>
      </c>
      <c r="H13" s="107">
        <v>221</v>
      </c>
      <c r="I13" s="90">
        <v>0</v>
      </c>
      <c r="J13" s="94">
        <f t="shared" si="2"/>
        <v>1348</v>
      </c>
      <c r="K13" s="92">
        <v>1312</v>
      </c>
      <c r="L13" s="92">
        <v>36</v>
      </c>
      <c r="M13" s="90">
        <v>0</v>
      </c>
      <c r="N13" s="94">
        <f t="shared" si="4"/>
        <v>653</v>
      </c>
      <c r="O13" s="107">
        <v>653</v>
      </c>
      <c r="P13" s="39">
        <v>75</v>
      </c>
      <c r="Q13" s="8" t="s">
        <v>26</v>
      </c>
      <c r="S13" s="118"/>
      <c r="T13" s="108"/>
      <c r="U13" s="55"/>
      <c r="V13" s="55"/>
      <c r="W13" s="55"/>
    </row>
    <row r="14" spans="1:23" ht="16.5" customHeight="1" x14ac:dyDescent="0.25">
      <c r="A14" s="12" t="s">
        <v>8</v>
      </c>
      <c r="B14" s="37">
        <f t="shared" si="0"/>
        <v>47389</v>
      </c>
      <c r="C14" s="96">
        <f>+G14+K14+O14+P14</f>
        <v>5696</v>
      </c>
      <c r="D14" s="97">
        <f t="shared" si="3"/>
        <v>10677</v>
      </c>
      <c r="E14" s="96">
        <f t="shared" si="5"/>
        <v>31016</v>
      </c>
      <c r="F14" s="37">
        <f t="shared" si="1"/>
        <v>30546</v>
      </c>
      <c r="G14" s="92">
        <v>1332</v>
      </c>
      <c r="H14" s="107">
        <v>7500</v>
      </c>
      <c r="I14" s="90">
        <v>21714</v>
      </c>
      <c r="J14" s="94">
        <f t="shared" si="2"/>
        <v>15436</v>
      </c>
      <c r="K14" s="92">
        <v>2957</v>
      </c>
      <c r="L14" s="92">
        <v>3177</v>
      </c>
      <c r="M14" s="86">
        <v>9302</v>
      </c>
      <c r="N14" s="94">
        <f t="shared" si="4"/>
        <v>742</v>
      </c>
      <c r="O14" s="107">
        <v>742</v>
      </c>
      <c r="P14" s="39">
        <v>665</v>
      </c>
      <c r="Q14" s="5" t="s">
        <v>27</v>
      </c>
      <c r="R14" s="46"/>
      <c r="S14" s="118"/>
      <c r="T14" s="108"/>
      <c r="U14" s="55"/>
      <c r="V14" s="55"/>
      <c r="W14" s="55"/>
    </row>
    <row r="15" spans="1:23" ht="16.5" customHeight="1" x14ac:dyDescent="0.25">
      <c r="A15" s="12" t="s">
        <v>9</v>
      </c>
      <c r="B15" s="37">
        <f t="shared" si="0"/>
        <v>9202</v>
      </c>
      <c r="C15" s="96">
        <f>+G15+K15+O15+P15</f>
        <v>2483</v>
      </c>
      <c r="D15" s="97">
        <f t="shared" si="3"/>
        <v>6719</v>
      </c>
      <c r="E15" s="96">
        <f t="shared" si="5"/>
        <v>0</v>
      </c>
      <c r="F15" s="37">
        <f t="shared" si="1"/>
        <v>7815</v>
      </c>
      <c r="G15" s="92">
        <v>1707</v>
      </c>
      <c r="H15" s="107">
        <v>6108</v>
      </c>
      <c r="I15" s="90">
        <v>0</v>
      </c>
      <c r="J15" s="94">
        <f t="shared" si="2"/>
        <v>1212</v>
      </c>
      <c r="K15" s="92">
        <v>601</v>
      </c>
      <c r="L15" s="92">
        <v>611</v>
      </c>
      <c r="M15" s="90">
        <v>0</v>
      </c>
      <c r="N15" s="94">
        <f t="shared" si="4"/>
        <v>175</v>
      </c>
      <c r="O15" s="107">
        <v>175</v>
      </c>
      <c r="P15" s="39">
        <v>0</v>
      </c>
      <c r="Q15" s="5" t="s">
        <v>28</v>
      </c>
      <c r="S15" s="118"/>
      <c r="T15" s="108"/>
      <c r="U15" s="55"/>
      <c r="V15" s="55"/>
      <c r="W15" s="55"/>
    </row>
    <row r="16" spans="1:23" ht="16.5" customHeight="1" x14ac:dyDescent="0.25">
      <c r="A16" s="12" t="s">
        <v>19</v>
      </c>
      <c r="B16" s="37">
        <f t="shared" si="0"/>
        <v>77</v>
      </c>
      <c r="C16" s="96">
        <v>77</v>
      </c>
      <c r="D16" s="97">
        <f t="shared" si="3"/>
        <v>0</v>
      </c>
      <c r="E16" s="96">
        <f t="shared" si="5"/>
        <v>0</v>
      </c>
      <c r="F16" s="37">
        <f t="shared" si="1"/>
        <v>17</v>
      </c>
      <c r="G16" s="92">
        <v>17</v>
      </c>
      <c r="H16" s="86">
        <v>0</v>
      </c>
      <c r="I16" s="90">
        <v>0</v>
      </c>
      <c r="J16" s="94">
        <f t="shared" si="2"/>
        <v>33</v>
      </c>
      <c r="K16" s="92">
        <v>33</v>
      </c>
      <c r="L16" s="92">
        <v>0</v>
      </c>
      <c r="M16" s="90">
        <v>0</v>
      </c>
      <c r="N16" s="94">
        <f t="shared" si="4"/>
        <v>26</v>
      </c>
      <c r="O16" s="107">
        <v>26</v>
      </c>
      <c r="P16" s="39" t="s">
        <v>71</v>
      </c>
      <c r="Q16" s="5" t="s">
        <v>29</v>
      </c>
      <c r="S16" s="118"/>
      <c r="T16" s="108"/>
      <c r="U16" s="55"/>
      <c r="V16" s="55"/>
      <c r="W16" s="55"/>
    </row>
    <row r="17" spans="1:23" ht="16.5" customHeight="1" x14ac:dyDescent="0.25">
      <c r="A17" s="13" t="s">
        <v>10</v>
      </c>
      <c r="B17" s="37">
        <f t="shared" si="0"/>
        <v>87507</v>
      </c>
      <c r="C17" s="96">
        <f>+G17+K17+O17+P17</f>
        <v>40608</v>
      </c>
      <c r="D17" s="97">
        <f t="shared" si="3"/>
        <v>46899</v>
      </c>
      <c r="E17" s="96">
        <f t="shared" si="5"/>
        <v>0</v>
      </c>
      <c r="F17" s="37">
        <f t="shared" si="1"/>
        <v>61661</v>
      </c>
      <c r="G17" s="93">
        <f>+G18+G19</f>
        <v>24066</v>
      </c>
      <c r="H17" s="96">
        <f>SUM(H18:H19)</f>
        <v>37595</v>
      </c>
      <c r="I17" s="90">
        <v>0</v>
      </c>
      <c r="J17" s="94">
        <f t="shared" si="2"/>
        <v>24045</v>
      </c>
      <c r="K17" s="93">
        <f>+K18+K19</f>
        <v>14741</v>
      </c>
      <c r="L17" s="93">
        <f>+L18+L19</f>
        <v>9304</v>
      </c>
      <c r="M17" s="90">
        <v>0</v>
      </c>
      <c r="N17" s="94">
        <f t="shared" si="4"/>
        <v>1801</v>
      </c>
      <c r="O17" s="96">
        <f>+O18+O19</f>
        <v>1801</v>
      </c>
      <c r="P17" s="39">
        <v>0</v>
      </c>
      <c r="Q17" s="4" t="s">
        <v>30</v>
      </c>
      <c r="R17" s="46"/>
      <c r="S17" s="118"/>
      <c r="T17" s="108"/>
      <c r="U17" s="55"/>
      <c r="V17" s="55"/>
      <c r="W17" s="55"/>
    </row>
    <row r="18" spans="1:23" ht="16.5" customHeight="1" x14ac:dyDescent="0.25">
      <c r="A18" s="12" t="s">
        <v>11</v>
      </c>
      <c r="B18" s="37">
        <f t="shared" si="0"/>
        <v>49568</v>
      </c>
      <c r="C18" s="96">
        <f>+G18+K18+O18+P18</f>
        <v>28332</v>
      </c>
      <c r="D18" s="97">
        <f t="shared" si="3"/>
        <v>21236</v>
      </c>
      <c r="E18" s="96">
        <f t="shared" si="5"/>
        <v>0</v>
      </c>
      <c r="F18" s="37">
        <f t="shared" si="1"/>
        <v>38006</v>
      </c>
      <c r="G18" s="92">
        <v>18607</v>
      </c>
      <c r="H18" s="107">
        <v>19399</v>
      </c>
      <c r="I18" s="90">
        <v>0</v>
      </c>
      <c r="J18" s="94">
        <f t="shared" si="2"/>
        <v>10013</v>
      </c>
      <c r="K18" s="92">
        <v>8176</v>
      </c>
      <c r="L18" s="92">
        <v>1837</v>
      </c>
      <c r="M18" s="90">
        <v>0</v>
      </c>
      <c r="N18" s="94">
        <f t="shared" si="4"/>
        <v>1549</v>
      </c>
      <c r="O18" s="107">
        <v>1549</v>
      </c>
      <c r="P18" s="39">
        <v>0</v>
      </c>
      <c r="Q18" s="5" t="s">
        <v>31</v>
      </c>
      <c r="R18" s="46"/>
      <c r="S18" s="118"/>
      <c r="T18" s="108"/>
      <c r="U18" s="55"/>
      <c r="V18" s="55"/>
      <c r="W18" s="55"/>
    </row>
    <row r="19" spans="1:23" ht="16.5" customHeight="1" x14ac:dyDescent="0.25">
      <c r="A19" s="12" t="s">
        <v>12</v>
      </c>
      <c r="B19" s="37">
        <f t="shared" si="0"/>
        <v>37939</v>
      </c>
      <c r="C19" s="96">
        <f>+G19+K19+O19</f>
        <v>12276</v>
      </c>
      <c r="D19" s="97">
        <f t="shared" si="3"/>
        <v>25663</v>
      </c>
      <c r="E19" s="96">
        <f t="shared" si="5"/>
        <v>0</v>
      </c>
      <c r="F19" s="37">
        <f t="shared" si="1"/>
        <v>23655</v>
      </c>
      <c r="G19" s="92">
        <v>5459</v>
      </c>
      <c r="H19" s="107">
        <v>18196</v>
      </c>
      <c r="I19" s="90">
        <v>0</v>
      </c>
      <c r="J19" s="94">
        <f t="shared" si="2"/>
        <v>14032</v>
      </c>
      <c r="K19" s="92">
        <v>6565</v>
      </c>
      <c r="L19" s="92">
        <v>7467</v>
      </c>
      <c r="M19" s="90">
        <v>0</v>
      </c>
      <c r="N19" s="94">
        <f t="shared" si="4"/>
        <v>252</v>
      </c>
      <c r="O19" s="107">
        <v>252</v>
      </c>
      <c r="P19" s="39">
        <v>0</v>
      </c>
      <c r="Q19" s="5" t="s">
        <v>32</v>
      </c>
      <c r="R19" s="46"/>
      <c r="S19" s="118"/>
      <c r="T19" s="108"/>
      <c r="U19" s="55"/>
      <c r="V19" s="55"/>
      <c r="W19" s="55"/>
    </row>
    <row r="20" spans="1:23" s="2" customFormat="1" ht="16.5" customHeight="1" x14ac:dyDescent="0.25">
      <c r="A20" s="11" t="s">
        <v>1</v>
      </c>
      <c r="B20" s="37">
        <f t="shared" si="0"/>
        <v>19121</v>
      </c>
      <c r="C20" s="96">
        <f>+G20+K20+O20</f>
        <v>5874</v>
      </c>
      <c r="D20" s="97">
        <f t="shared" si="3"/>
        <v>13247</v>
      </c>
      <c r="E20" s="96">
        <f t="shared" si="5"/>
        <v>0</v>
      </c>
      <c r="F20" s="37">
        <f t="shared" si="1"/>
        <v>16005</v>
      </c>
      <c r="G20" s="93">
        <v>3947</v>
      </c>
      <c r="H20" s="96">
        <v>12058</v>
      </c>
      <c r="I20" s="90">
        <v>0</v>
      </c>
      <c r="J20" s="94">
        <f t="shared" si="2"/>
        <v>2896</v>
      </c>
      <c r="K20" s="93">
        <v>1707</v>
      </c>
      <c r="L20" s="93">
        <v>1189</v>
      </c>
      <c r="M20" s="90">
        <v>0</v>
      </c>
      <c r="N20" s="94">
        <f t="shared" si="4"/>
        <v>220</v>
      </c>
      <c r="O20" s="96">
        <v>220</v>
      </c>
      <c r="P20" s="39">
        <v>0</v>
      </c>
      <c r="Q20" s="6" t="s">
        <v>33</v>
      </c>
      <c r="R20" s="46"/>
      <c r="S20" s="118"/>
      <c r="T20" s="108"/>
      <c r="U20" s="55"/>
      <c r="V20" s="55"/>
      <c r="W20" s="55"/>
    </row>
    <row r="21" spans="1:23" s="2" customFormat="1" ht="16.5" customHeight="1" x14ac:dyDescent="0.25">
      <c r="A21" s="13" t="s">
        <v>20</v>
      </c>
      <c r="B21" s="37">
        <f t="shared" si="0"/>
        <v>24477</v>
      </c>
      <c r="C21" s="96">
        <f>+G21+K21+O21</f>
        <v>16336</v>
      </c>
      <c r="D21" s="97">
        <f t="shared" si="3"/>
        <v>8141</v>
      </c>
      <c r="E21" s="96">
        <f t="shared" si="5"/>
        <v>0</v>
      </c>
      <c r="F21" s="37">
        <f t="shared" si="1"/>
        <v>16879</v>
      </c>
      <c r="G21" s="93">
        <f>+G22+G23</f>
        <v>9395</v>
      </c>
      <c r="H21" s="96">
        <f>+H23+H22</f>
        <v>7484</v>
      </c>
      <c r="I21" s="90">
        <v>0</v>
      </c>
      <c r="J21" s="94">
        <f t="shared" si="2"/>
        <v>7202</v>
      </c>
      <c r="K21" s="93">
        <f>+K22+K23</f>
        <v>6545</v>
      </c>
      <c r="L21" s="93">
        <f>+L22+L23</f>
        <v>657</v>
      </c>
      <c r="M21" s="90">
        <v>0</v>
      </c>
      <c r="N21" s="94">
        <f t="shared" si="4"/>
        <v>396</v>
      </c>
      <c r="O21" s="96">
        <f>+O22+O23</f>
        <v>396</v>
      </c>
      <c r="P21" s="39">
        <v>0</v>
      </c>
      <c r="Q21" s="6" t="s">
        <v>34</v>
      </c>
      <c r="R21" s="46"/>
      <c r="S21" s="118"/>
      <c r="T21" s="108"/>
      <c r="U21" s="55"/>
      <c r="V21" s="55"/>
      <c r="W21" s="55"/>
    </row>
    <row r="22" spans="1:23" ht="16.5" customHeight="1" x14ac:dyDescent="0.25">
      <c r="A22" s="12" t="s">
        <v>13</v>
      </c>
      <c r="B22" s="37">
        <f t="shared" si="0"/>
        <v>5628</v>
      </c>
      <c r="C22" s="96">
        <f>+G22+K22+O22</f>
        <v>5628</v>
      </c>
      <c r="D22" s="97">
        <f t="shared" si="3"/>
        <v>0</v>
      </c>
      <c r="E22" s="96">
        <f t="shared" si="5"/>
        <v>0</v>
      </c>
      <c r="F22" s="37">
        <f t="shared" si="1"/>
        <v>2105</v>
      </c>
      <c r="G22" s="92">
        <v>2105</v>
      </c>
      <c r="H22" s="86">
        <v>0</v>
      </c>
      <c r="I22" s="90">
        <v>0</v>
      </c>
      <c r="J22" s="94">
        <f t="shared" si="2"/>
        <v>3523</v>
      </c>
      <c r="K22" s="92">
        <v>3523</v>
      </c>
      <c r="L22" s="92">
        <v>0</v>
      </c>
      <c r="M22" s="90">
        <v>0</v>
      </c>
      <c r="N22" s="94">
        <f t="shared" si="4"/>
        <v>0</v>
      </c>
      <c r="O22" s="107">
        <v>0</v>
      </c>
      <c r="P22" s="39">
        <v>0</v>
      </c>
      <c r="Q22" s="5" t="s">
        <v>35</v>
      </c>
      <c r="R22" s="46"/>
      <c r="S22" s="118"/>
      <c r="T22" s="108"/>
      <c r="U22" s="55"/>
      <c r="V22" s="55"/>
      <c r="W22" s="55"/>
    </row>
    <row r="23" spans="1:23" ht="16.5" customHeight="1" x14ac:dyDescent="0.25">
      <c r="A23" s="12" t="s">
        <v>14</v>
      </c>
      <c r="B23" s="37">
        <f t="shared" si="0"/>
        <v>18849</v>
      </c>
      <c r="C23" s="96">
        <f>+G23+K23+O23</f>
        <v>10708</v>
      </c>
      <c r="D23" s="97">
        <f t="shared" si="3"/>
        <v>8141</v>
      </c>
      <c r="E23" s="96">
        <f t="shared" si="5"/>
        <v>0</v>
      </c>
      <c r="F23" s="37">
        <f t="shared" si="1"/>
        <v>14774</v>
      </c>
      <c r="G23" s="92">
        <v>7290</v>
      </c>
      <c r="H23" s="107">
        <v>7484</v>
      </c>
      <c r="I23" s="90">
        <v>0</v>
      </c>
      <c r="J23" s="94">
        <f t="shared" si="2"/>
        <v>3679</v>
      </c>
      <c r="K23" s="92">
        <v>3022</v>
      </c>
      <c r="L23" s="92">
        <v>657</v>
      </c>
      <c r="M23" s="90">
        <v>0</v>
      </c>
      <c r="N23" s="94">
        <f t="shared" si="4"/>
        <v>396</v>
      </c>
      <c r="O23" s="107">
        <v>396</v>
      </c>
      <c r="P23" s="39">
        <v>0</v>
      </c>
      <c r="Q23" s="5" t="s">
        <v>36</v>
      </c>
      <c r="R23" s="46"/>
      <c r="S23" s="118"/>
      <c r="T23" s="108"/>
      <c r="U23" s="55"/>
      <c r="V23" s="55"/>
      <c r="W23" s="55"/>
    </row>
    <row r="24" spans="1:23" ht="24" x14ac:dyDescent="0.25">
      <c r="A24" s="13" t="s">
        <v>15</v>
      </c>
      <c r="B24" s="37">
        <f t="shared" si="0"/>
        <v>31553</v>
      </c>
      <c r="C24" s="96">
        <v>20597</v>
      </c>
      <c r="D24" s="97">
        <f t="shared" si="3"/>
        <v>10956</v>
      </c>
      <c r="E24" s="96">
        <f t="shared" si="5"/>
        <v>0</v>
      </c>
      <c r="F24" s="37">
        <f t="shared" si="1"/>
        <v>29637</v>
      </c>
      <c r="G24" s="93">
        <f>+G25+G26+G27</f>
        <v>18997</v>
      </c>
      <c r="H24" s="96">
        <f>SUM(H25:H27)</f>
        <v>10640</v>
      </c>
      <c r="I24" s="90">
        <v>0</v>
      </c>
      <c r="J24" s="94">
        <f t="shared" si="2"/>
        <v>5987</v>
      </c>
      <c r="K24" s="93">
        <f>+K25+K26+K27</f>
        <v>5671</v>
      </c>
      <c r="L24" s="93">
        <f>SUM(L25:L27)</f>
        <v>316</v>
      </c>
      <c r="M24" s="90">
        <v>0</v>
      </c>
      <c r="N24" s="94">
        <f t="shared" si="4"/>
        <v>4928</v>
      </c>
      <c r="O24" s="96">
        <f>+O25+O26+O27</f>
        <v>4928</v>
      </c>
      <c r="P24" s="40" t="s">
        <v>71</v>
      </c>
      <c r="Q24" s="7" t="s">
        <v>37</v>
      </c>
      <c r="S24" s="118"/>
      <c r="T24" s="108"/>
    </row>
    <row r="25" spans="1:23" ht="24" x14ac:dyDescent="0.25">
      <c r="A25" s="12" t="s">
        <v>16</v>
      </c>
      <c r="B25" s="37">
        <f t="shared" si="0"/>
        <v>23709</v>
      </c>
      <c r="C25" s="96">
        <v>14488</v>
      </c>
      <c r="D25" s="97">
        <f t="shared" si="3"/>
        <v>9221</v>
      </c>
      <c r="E25" s="96">
        <f t="shared" si="5"/>
        <v>0</v>
      </c>
      <c r="F25" s="37">
        <f t="shared" si="1"/>
        <v>20538</v>
      </c>
      <c r="G25" s="92">
        <v>11449</v>
      </c>
      <c r="H25" s="107">
        <v>9089</v>
      </c>
      <c r="I25" s="90">
        <v>0</v>
      </c>
      <c r="J25" s="94">
        <f t="shared" si="2"/>
        <v>2474</v>
      </c>
      <c r="K25" s="92">
        <v>2342</v>
      </c>
      <c r="L25" s="92">
        <v>132</v>
      </c>
      <c r="M25" s="90">
        <v>0</v>
      </c>
      <c r="N25" s="94">
        <f t="shared" si="4"/>
        <v>696</v>
      </c>
      <c r="O25" s="107">
        <v>696</v>
      </c>
      <c r="P25" s="38" t="s">
        <v>71</v>
      </c>
      <c r="Q25" s="5" t="s">
        <v>38</v>
      </c>
      <c r="R25" s="46"/>
      <c r="S25" s="118"/>
      <c r="T25" s="108"/>
    </row>
    <row r="26" spans="1:23" ht="16.5" customHeight="1" x14ac:dyDescent="0.25">
      <c r="A26" s="14" t="s">
        <v>17</v>
      </c>
      <c r="B26" s="37">
        <f t="shared" si="0"/>
        <v>5399</v>
      </c>
      <c r="C26" s="96">
        <f>+G26+K26+O26</f>
        <v>5344</v>
      </c>
      <c r="D26" s="97">
        <f t="shared" si="3"/>
        <v>55</v>
      </c>
      <c r="E26" s="96">
        <f t="shared" si="5"/>
        <v>0</v>
      </c>
      <c r="F26" s="37">
        <f t="shared" si="1"/>
        <v>3037</v>
      </c>
      <c r="G26" s="92">
        <v>3037</v>
      </c>
      <c r="H26" s="86">
        <v>0</v>
      </c>
      <c r="I26" s="90">
        <v>0</v>
      </c>
      <c r="J26" s="94">
        <f t="shared" si="2"/>
        <v>1071</v>
      </c>
      <c r="K26" s="92">
        <v>1016</v>
      </c>
      <c r="L26" s="92">
        <v>55</v>
      </c>
      <c r="M26" s="90">
        <v>0</v>
      </c>
      <c r="N26" s="94">
        <f t="shared" si="4"/>
        <v>1291</v>
      </c>
      <c r="O26" s="107">
        <v>1291</v>
      </c>
      <c r="P26" s="39">
        <v>0</v>
      </c>
      <c r="Q26" s="5" t="s">
        <v>39</v>
      </c>
      <c r="R26" s="46"/>
    </row>
    <row r="27" spans="1:23" ht="16.5" customHeight="1" x14ac:dyDescent="0.25">
      <c r="A27" s="12" t="s">
        <v>18</v>
      </c>
      <c r="B27" s="37">
        <f t="shared" si="0"/>
        <v>11445</v>
      </c>
      <c r="C27" s="96">
        <f>+G27+K27+O27+P27</f>
        <v>9765</v>
      </c>
      <c r="D27" s="97">
        <f t="shared" si="3"/>
        <v>1680</v>
      </c>
      <c r="E27" s="96">
        <f t="shared" si="5"/>
        <v>0</v>
      </c>
      <c r="F27" s="37">
        <f t="shared" si="1"/>
        <v>6062</v>
      </c>
      <c r="G27" s="92">
        <v>4511</v>
      </c>
      <c r="H27" s="107">
        <v>1551</v>
      </c>
      <c r="I27" s="90">
        <v>0</v>
      </c>
      <c r="J27" s="94">
        <f t="shared" si="2"/>
        <v>2442</v>
      </c>
      <c r="K27" s="92">
        <v>2313</v>
      </c>
      <c r="L27" s="92">
        <v>129</v>
      </c>
      <c r="M27" s="90">
        <v>0</v>
      </c>
      <c r="N27" s="94">
        <f t="shared" si="4"/>
        <v>2941</v>
      </c>
      <c r="O27" s="107">
        <v>2941</v>
      </c>
      <c r="P27" s="39">
        <v>0</v>
      </c>
      <c r="Q27" s="5" t="s">
        <v>40</v>
      </c>
      <c r="R27" s="46"/>
    </row>
    <row r="28" spans="1:23" ht="16.5" customHeight="1" x14ac:dyDescent="0.25">
      <c r="A28" s="13" t="s">
        <v>2</v>
      </c>
      <c r="B28" s="37">
        <f t="shared" si="0"/>
        <v>2045</v>
      </c>
      <c r="C28" s="96">
        <f>+G28+K28+O28</f>
        <v>1897</v>
      </c>
      <c r="D28" s="97">
        <f t="shared" si="3"/>
        <v>148</v>
      </c>
      <c r="E28" s="96">
        <f t="shared" si="5"/>
        <v>0</v>
      </c>
      <c r="F28" s="37">
        <f t="shared" si="1"/>
        <v>1192</v>
      </c>
      <c r="G28" s="93">
        <v>1044</v>
      </c>
      <c r="H28" s="96">
        <v>148</v>
      </c>
      <c r="I28" s="90">
        <v>0</v>
      </c>
      <c r="J28" s="94">
        <f t="shared" si="2"/>
        <v>572</v>
      </c>
      <c r="K28" s="93">
        <v>572</v>
      </c>
      <c r="L28" s="93">
        <v>0</v>
      </c>
      <c r="M28" s="90">
        <v>0</v>
      </c>
      <c r="N28" s="94">
        <f t="shared" si="4"/>
        <v>281</v>
      </c>
      <c r="O28" s="96">
        <v>281</v>
      </c>
      <c r="P28" s="39">
        <v>0</v>
      </c>
      <c r="Q28" s="7" t="s">
        <v>41</v>
      </c>
      <c r="R28" s="46"/>
    </row>
    <row r="29" spans="1:23" ht="16.5" customHeight="1" x14ac:dyDescent="0.25">
      <c r="A29" s="13" t="s">
        <v>3</v>
      </c>
      <c r="B29" s="37">
        <f t="shared" si="0"/>
        <v>45277</v>
      </c>
      <c r="C29" s="96">
        <f>+G29+K29+O29+P29</f>
        <v>26090</v>
      </c>
      <c r="D29" s="97">
        <f t="shared" si="3"/>
        <v>19187</v>
      </c>
      <c r="E29" s="96">
        <f t="shared" si="5"/>
        <v>0</v>
      </c>
      <c r="F29" s="37">
        <f t="shared" si="1"/>
        <v>39625</v>
      </c>
      <c r="G29" s="93">
        <v>21413</v>
      </c>
      <c r="H29" s="96">
        <v>18212</v>
      </c>
      <c r="I29" s="90">
        <v>0</v>
      </c>
      <c r="J29" s="94">
        <f t="shared" si="2"/>
        <v>4262</v>
      </c>
      <c r="K29" s="93">
        <v>3287</v>
      </c>
      <c r="L29" s="93">
        <v>975</v>
      </c>
      <c r="M29" s="90">
        <v>0</v>
      </c>
      <c r="N29" s="94">
        <f t="shared" si="4"/>
        <v>1348</v>
      </c>
      <c r="O29" s="96">
        <v>1348</v>
      </c>
      <c r="P29" s="40">
        <v>42</v>
      </c>
      <c r="Q29" s="7" t="s">
        <v>42</v>
      </c>
      <c r="R29" s="46"/>
    </row>
    <row r="30" spans="1:23" x14ac:dyDescent="0.2">
      <c r="A30" s="1"/>
      <c r="G30" s="51"/>
      <c r="Q30" s="1"/>
    </row>
    <row r="31" spans="1:23" s="62" customFormat="1" x14ac:dyDescent="0.2">
      <c r="A31" s="60" t="s">
        <v>55</v>
      </c>
      <c r="B31" s="28"/>
      <c r="C31" s="28"/>
      <c r="D31" s="29"/>
      <c r="E31" s="32"/>
      <c r="F31" s="114"/>
      <c r="G31" s="35"/>
      <c r="H31" s="28"/>
      <c r="I31" s="32"/>
      <c r="J31" s="28"/>
      <c r="K31" s="28"/>
      <c r="L31" s="28"/>
      <c r="M31" s="32"/>
      <c r="N31" s="32"/>
      <c r="O31" s="32"/>
      <c r="P31" s="35"/>
      <c r="Q31" s="61" t="s">
        <v>56</v>
      </c>
    </row>
    <row r="32" spans="1:23" s="62" customFormat="1" x14ac:dyDescent="0.2">
      <c r="A32" s="63" t="s">
        <v>60</v>
      </c>
      <c r="D32" s="64"/>
      <c r="E32" s="65"/>
      <c r="F32" s="33"/>
      <c r="G32" s="108"/>
      <c r="I32" s="65"/>
      <c r="J32"/>
      <c r="K32" s="108"/>
      <c r="M32" s="65"/>
      <c r="N32" s="65"/>
      <c r="O32" s="65"/>
      <c r="P32" s="59"/>
      <c r="Q32" s="42" t="s">
        <v>61</v>
      </c>
    </row>
    <row r="33" spans="1:17" s="62" customFormat="1" x14ac:dyDescent="0.2">
      <c r="A33" s="115" t="s">
        <v>69</v>
      </c>
      <c r="D33" s="64"/>
      <c r="E33" s="65"/>
      <c r="F33" s="33"/>
      <c r="G33" s="108"/>
      <c r="I33" s="65"/>
      <c r="J33"/>
      <c r="K33" s="108"/>
      <c r="M33" s="65"/>
      <c r="N33" s="65"/>
      <c r="O33" s="65"/>
      <c r="P33" s="59"/>
      <c r="Q33" s="116" t="s">
        <v>70</v>
      </c>
    </row>
    <row r="34" spans="1:17" s="62" customFormat="1" x14ac:dyDescent="0.2">
      <c r="A34" s="68" t="s">
        <v>65</v>
      </c>
      <c r="D34" s="64"/>
      <c r="E34" s="65"/>
      <c r="F34" s="33"/>
      <c r="G34" s="108"/>
      <c r="H34" s="66"/>
      <c r="I34" s="67"/>
      <c r="J34"/>
      <c r="K34" s="108"/>
      <c r="M34" s="65"/>
      <c r="N34" s="65"/>
      <c r="O34" s="65"/>
      <c r="P34" s="59"/>
      <c r="Q34" s="69" t="s">
        <v>67</v>
      </c>
    </row>
    <row r="35" spans="1:17" s="62" customFormat="1" x14ac:dyDescent="0.2">
      <c r="A35" s="63" t="s">
        <v>66</v>
      </c>
      <c r="D35" s="64"/>
      <c r="E35" s="65"/>
      <c r="F35" s="33"/>
      <c r="G35" s="108"/>
      <c r="H35" s="66"/>
      <c r="I35" s="67"/>
      <c r="J35"/>
      <c r="K35" s="108"/>
      <c r="M35" s="65"/>
      <c r="N35" s="65"/>
      <c r="O35" s="65"/>
      <c r="P35" s="59"/>
      <c r="Q35" s="98" t="s">
        <v>68</v>
      </c>
    </row>
    <row r="36" spans="1:17" s="62" customFormat="1" x14ac:dyDescent="0.2">
      <c r="A36" s="128" t="s">
        <v>72</v>
      </c>
      <c r="D36" s="64"/>
      <c r="E36" s="65"/>
      <c r="F36" s="33"/>
      <c r="G36" s="108"/>
      <c r="H36" s="66"/>
      <c r="I36" s="67"/>
      <c r="J36"/>
      <c r="K36" s="108"/>
      <c r="M36" s="65"/>
      <c r="N36" s="65"/>
      <c r="O36" s="65"/>
      <c r="P36" s="59"/>
      <c r="Q36" s="129" t="s">
        <v>73</v>
      </c>
    </row>
    <row r="37" spans="1:17" s="62" customFormat="1" x14ac:dyDescent="0.2">
      <c r="A37" s="9" t="s">
        <v>22</v>
      </c>
      <c r="D37" s="64"/>
      <c r="E37" s="65"/>
      <c r="F37" s="33"/>
      <c r="G37" s="108"/>
      <c r="H37" s="66"/>
      <c r="I37" s="67"/>
      <c r="J37"/>
      <c r="K37" s="108"/>
      <c r="M37" s="65"/>
      <c r="N37" s="65"/>
      <c r="O37" s="65"/>
      <c r="P37" s="59"/>
      <c r="Q37" s="27" t="s">
        <v>43</v>
      </c>
    </row>
    <row r="38" spans="1:17" x14ac:dyDescent="0.2">
      <c r="C38" s="108"/>
      <c r="F38" s="33"/>
      <c r="G38" s="108"/>
      <c r="H38" s="1"/>
      <c r="I38" s="50"/>
      <c r="K38" s="108"/>
    </row>
    <row r="39" spans="1:17" x14ac:dyDescent="0.2">
      <c r="C39" s="108"/>
      <c r="F39" s="33"/>
      <c r="G39" s="108"/>
      <c r="H39" s="1"/>
      <c r="I39" s="50"/>
      <c r="K39" s="108"/>
    </row>
    <row r="40" spans="1:17" x14ac:dyDescent="0.2">
      <c r="C40" s="108"/>
      <c r="F40" s="33"/>
      <c r="G40" s="108"/>
      <c r="H40" s="1"/>
      <c r="I40" s="50"/>
      <c r="K40" s="108"/>
    </row>
    <row r="41" spans="1:17" x14ac:dyDescent="0.2">
      <c r="C41" s="108"/>
      <c r="F41" s="33"/>
      <c r="G41" s="108"/>
      <c r="H41" s="1"/>
      <c r="I41" s="50"/>
      <c r="K41" s="108"/>
    </row>
    <row r="42" spans="1:17" s="33" customFormat="1" x14ac:dyDescent="0.2">
      <c r="B42"/>
      <c r="C42" s="108"/>
      <c r="D42" s="57"/>
      <c r="E42" s="58"/>
      <c r="G42" s="108"/>
      <c r="H42" s="59"/>
      <c r="J42"/>
      <c r="K42" s="108"/>
    </row>
    <row r="43" spans="1:17" x14ac:dyDescent="0.2">
      <c r="C43" s="108"/>
      <c r="F43" s="33"/>
      <c r="G43" s="108"/>
      <c r="K43" s="108"/>
    </row>
    <row r="44" spans="1:17" x14ac:dyDescent="0.2">
      <c r="C44" s="108"/>
      <c r="F44" s="33"/>
      <c r="G44" s="108"/>
      <c r="K44" s="108"/>
    </row>
    <row r="45" spans="1:17" x14ac:dyDescent="0.2">
      <c r="C45" s="108"/>
    </row>
    <row r="46" spans="1:17" x14ac:dyDescent="0.2">
      <c r="C46" s="108"/>
    </row>
    <row r="47" spans="1:17" x14ac:dyDescent="0.2">
      <c r="C47" s="108"/>
    </row>
    <row r="48" spans="1:17" x14ac:dyDescent="0.2">
      <c r="C48" s="108"/>
    </row>
    <row r="49" spans="2:3" x14ac:dyDescent="0.2">
      <c r="C49" s="108"/>
    </row>
    <row r="50" spans="2:3" x14ac:dyDescent="0.2">
      <c r="C50" s="108"/>
    </row>
    <row r="55" spans="2:3" x14ac:dyDescent="0.2">
      <c r="B55" s="41"/>
    </row>
    <row r="56" spans="2:3" x14ac:dyDescent="0.2">
      <c r="B56" s="41"/>
    </row>
    <row r="57" spans="2:3" x14ac:dyDescent="0.2">
      <c r="B57" s="41"/>
    </row>
    <row r="58" spans="2:3" x14ac:dyDescent="0.2">
      <c r="B58" s="41"/>
    </row>
    <row r="59" spans="2:3" x14ac:dyDescent="0.2">
      <c r="B59" s="41"/>
    </row>
    <row r="60" spans="2:3" x14ac:dyDescent="0.2">
      <c r="B60" s="41"/>
    </row>
    <row r="61" spans="2:3" x14ac:dyDescent="0.2">
      <c r="B61" s="41"/>
    </row>
  </sheetData>
  <mergeCells count="5">
    <mergeCell ref="J6:M6"/>
    <mergeCell ref="B6:E6"/>
    <mergeCell ref="F6:I6"/>
    <mergeCell ref="A5:Q5"/>
    <mergeCell ref="N6:O6"/>
  </mergeCells>
  <phoneticPr fontId="4" type="noConversion"/>
  <pageMargins left="0.31" right="0.25" top="1" bottom="1" header="0.5" footer="0.5"/>
  <pageSetup paperSize="9" scale="59" orientation="landscape" r:id="rId1"/>
  <headerFooter alignWithMargins="0"/>
  <ignoredErrors>
    <ignoredError sqref="I11 N12:N29 M11 H24 H17 L24" formulaRange="1"/>
    <ignoredError sqref="J10:J11 C12 C26 C28 C27" formula="1"/>
    <ignoredError sqref="N11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Table 10</vt:lpstr>
      <vt:lpstr>'Table 10'!WPrint_Area_W</vt:lpstr>
    </vt:vector>
  </TitlesOfParts>
  <Company>CHE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Hava</dc:creator>
  <cp:lastModifiedBy>Michal Ophir</cp:lastModifiedBy>
  <cp:lastPrinted>2017-09-18T07:47:49Z</cp:lastPrinted>
  <dcterms:created xsi:type="dcterms:W3CDTF">2005-07-17T13:16:20Z</dcterms:created>
  <dcterms:modified xsi:type="dcterms:W3CDTF">2022-11-03T09:01:25Z</dcterms:modified>
</cp:coreProperties>
</file>