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39B93E3A-EBAE-4177-9D39-32577EC8FB7B}" xr6:coauthVersionLast="36" xr6:coauthVersionMax="36" xr10:uidLastSave="{00000000-0000-0000-0000-000000000000}"/>
  <bookViews>
    <workbookView xWindow="240" yWindow="1700" windowWidth="11120" windowHeight="3300" xr2:uid="{00000000-000D-0000-FFFF-FFFF00000000}"/>
  </bookViews>
  <sheets>
    <sheet name="אונ' מפורט כולל חינוך" sheetId="8" r:id="rId1"/>
  </sheets>
  <definedNames>
    <definedName name="_Order1" hidden="1">255</definedName>
    <definedName name="_xlnm.Print_Titles" localSheetId="0">'אונ'' מפורט כולל חינוך'!$5:$6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H72" i="8" l="1"/>
  <c r="H61" i="8"/>
  <c r="H71" i="8"/>
  <c r="H53" i="8"/>
  <c r="H54" i="8"/>
  <c r="H43" i="8"/>
  <c r="H49" i="8"/>
  <c r="H50" i="8"/>
  <c r="H20" i="8"/>
  <c r="H38" i="8"/>
  <c r="H15" i="8"/>
  <c r="H14" i="8"/>
  <c r="H13" i="8"/>
  <c r="H65" i="8"/>
  <c r="H27" i="8"/>
  <c r="H7" i="8"/>
  <c r="H10" i="8"/>
  <c r="H8" i="8"/>
  <c r="H9" i="8"/>
  <c r="H11" i="8"/>
  <c r="H12" i="8"/>
  <c r="H23" i="8"/>
  <c r="H18" i="8"/>
  <c r="H17" i="8"/>
  <c r="H16" i="8"/>
  <c r="F74" i="8"/>
  <c r="F73" i="8"/>
  <c r="G73" i="8"/>
  <c r="G76" i="8"/>
  <c r="E50" i="8"/>
  <c r="G15" i="8"/>
  <c r="G17" i="8"/>
  <c r="F15" i="8"/>
  <c r="F17" i="8"/>
  <c r="E54" i="8"/>
  <c r="E71" i="8"/>
  <c r="E72" i="8"/>
  <c r="D54" i="8"/>
  <c r="D71" i="8"/>
  <c r="D72" i="8"/>
  <c r="D30" i="8"/>
  <c r="D38" i="8"/>
  <c r="D75" i="8"/>
  <c r="D49" i="8"/>
  <c r="D74" i="8"/>
  <c r="D15" i="8"/>
  <c r="D73" i="8"/>
  <c r="D76" i="8"/>
  <c r="E75" i="8"/>
  <c r="H75" i="8"/>
  <c r="E49" i="8"/>
  <c r="E74" i="8"/>
  <c r="H74" i="8"/>
  <c r="E15" i="8"/>
  <c r="E38" i="8"/>
  <c r="E73" i="8"/>
  <c r="H73" i="8"/>
  <c r="H19" i="8"/>
  <c r="H21" i="8"/>
  <c r="H22" i="8"/>
  <c r="H24" i="8"/>
  <c r="H25" i="8"/>
  <c r="H26" i="8"/>
  <c r="H28" i="8"/>
  <c r="H29" i="8"/>
  <c r="H30" i="8"/>
  <c r="H31" i="8"/>
  <c r="H32" i="8"/>
  <c r="H33" i="8"/>
  <c r="H34" i="8"/>
  <c r="H35" i="8"/>
  <c r="H36" i="8"/>
  <c r="H37" i="8"/>
  <c r="H39" i="8"/>
  <c r="H40" i="8"/>
  <c r="H41" i="8"/>
  <c r="H42" i="8"/>
  <c r="H44" i="8"/>
  <c r="H45" i="8"/>
  <c r="H46" i="8"/>
  <c r="H47" i="8"/>
  <c r="H48" i="8"/>
  <c r="D50" i="8"/>
  <c r="E17" i="8"/>
  <c r="D17" i="8"/>
  <c r="H51" i="8"/>
  <c r="H52" i="8"/>
  <c r="H55" i="8"/>
  <c r="H56" i="8"/>
  <c r="H57" i="8"/>
  <c r="H58" i="8"/>
  <c r="H59" i="8"/>
  <c r="H60" i="8"/>
  <c r="H62" i="8"/>
  <c r="H63" i="8"/>
  <c r="H64" i="8"/>
  <c r="H66" i="8"/>
  <c r="H67" i="8"/>
  <c r="H68" i="8"/>
  <c r="H69" i="8"/>
  <c r="H70" i="8"/>
  <c r="E76" i="8"/>
  <c r="F76" i="8"/>
  <c r="H7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Vera Maxiutin</author>
  </authors>
  <commentList>
    <comment ref="C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מתשפ"א כולל אוהלו</t>
        </r>
      </text>
    </comment>
    <comment ref="C6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Vera Maxiutin:</t>
        </r>
        <r>
          <rPr>
            <sz val="9"/>
            <color indexed="81"/>
            <rFont val="Tahoma"/>
            <family val="2"/>
          </rPr>
          <t xml:space="preserve">
ממרץ 2022 - איחוד "המכללה האקדמית בוינגייט" ו-"מכללת לוינסקי לחינוך"</t>
        </r>
      </text>
    </comment>
  </commentList>
</comments>
</file>

<file path=xl/sharedStrings.xml><?xml version="1.0" encoding="utf-8"?>
<sst xmlns="http://schemas.openxmlformats.org/spreadsheetml/2006/main" count="201" uniqueCount="190">
  <si>
    <t>לוח 8:</t>
  </si>
  <si>
    <t>Table 8:</t>
  </si>
  <si>
    <t>סטודנטים במוסדות להשכלה גבוהה</t>
  </si>
  <si>
    <t>Students in Institutions of Higher Education</t>
  </si>
  <si>
    <t>תואר ראשון</t>
  </si>
  <si>
    <t>תואר שני</t>
  </si>
  <si>
    <t>תואר שלישי</t>
  </si>
  <si>
    <t>סה"כ</t>
  </si>
  <si>
    <t>Bachelor's degree</t>
  </si>
  <si>
    <t>Master's degree</t>
  </si>
  <si>
    <t>Doctorate</t>
  </si>
  <si>
    <t>Total</t>
  </si>
  <si>
    <t>מכון טכנולוגי חולון</t>
  </si>
  <si>
    <t>Holon Institute of Technology</t>
  </si>
  <si>
    <t>המכללה האקדמית הדסה ירושלים</t>
  </si>
  <si>
    <t>Afeka - The Academic College of Engineering in Tel-Aviv</t>
  </si>
  <si>
    <t>המכללה האקדמית להנדסה סמי שמעון</t>
  </si>
  <si>
    <t>המכללה האקדמית של תל - אביב יפו</t>
  </si>
  <si>
    <t>The Academic College of Tel-Aviv - Yaffo</t>
  </si>
  <si>
    <t>המכללה האקדמית תל חי</t>
  </si>
  <si>
    <t>Tel-Hai Academic College</t>
  </si>
  <si>
    <t>המרכז האקדמי רופין (במסלולים המתוקצבים ע"י ות"ת בלבד)</t>
  </si>
  <si>
    <t>Bezalel - Academy of Arts &amp; Design</t>
  </si>
  <si>
    <t>המכללה האקדמית אשקלון</t>
  </si>
  <si>
    <t xml:space="preserve">The College of Management - Academic Studies </t>
  </si>
  <si>
    <t>המכללה האקדמית נתניה</t>
  </si>
  <si>
    <t>Netanya Academic College</t>
  </si>
  <si>
    <t>המרכז האקדמי רופין (במסלולים שאינם מתוקצבים ע"י ות"ת)</t>
  </si>
  <si>
    <t>מכון שכטר למדעי היהדות</t>
  </si>
  <si>
    <t>סה"כ סטודנטים</t>
  </si>
  <si>
    <t>מהם: מוסדות מתוקצבים ע"י ות"ת</t>
  </si>
  <si>
    <t>of which:  Institutions funded by the P.B.C</t>
  </si>
  <si>
    <t>Total students</t>
  </si>
  <si>
    <t xml:space="preserve">הערות: </t>
  </si>
  <si>
    <t>Notes:</t>
  </si>
  <si>
    <t>מקור: למ"ס</t>
  </si>
  <si>
    <t>Source: C.B.S</t>
  </si>
  <si>
    <t>המרכז האקדמי פרס</t>
  </si>
  <si>
    <t>המכללה האקדמית כנרת בעמק הירדן</t>
  </si>
  <si>
    <t>המכללה האקדמית עמק יזרעאל ע"ש מקס שטרן</t>
  </si>
  <si>
    <t>המכללה האקדמית צפת</t>
  </si>
  <si>
    <t>Zefat Academic College</t>
  </si>
  <si>
    <t>Peres Academic Center</t>
  </si>
  <si>
    <t>המכללה האקדמית גליל מערבי</t>
  </si>
  <si>
    <t>תעודה</t>
  </si>
  <si>
    <t>Diploma</t>
  </si>
  <si>
    <t>המרכז האקדמי לב</t>
  </si>
  <si>
    <t>המרכז האקדמי שלם</t>
  </si>
  <si>
    <t>Shalem College</t>
  </si>
  <si>
    <t>עזריאלי - מכללה אקדמית להנדסה ירושלים</t>
  </si>
  <si>
    <t>המכללה האקדמית ספיר</t>
  </si>
  <si>
    <t>הקריה האקדמית אונו</t>
  </si>
  <si>
    <t>Michlala, Jerusalem College</t>
  </si>
  <si>
    <t xml:space="preserve">במסגרת תהליך המעבר של מכללות אקדמיות לחינוך מאחריותו של משרד החינוך לאחריות ות"ת, </t>
  </si>
  <si>
    <t xml:space="preserve">As part of the transition process over responsibility for the Academic Colleges of education, </t>
  </si>
  <si>
    <t>Since 2015/16 data on Ariel University is included with the data on universities.</t>
  </si>
  <si>
    <t>אמונה - אפרתה - מכללה אקדמית לאמנויות ולחינוך</t>
  </si>
  <si>
    <t>Emuna-Efrata - Academic College of Education for Art and Education</t>
  </si>
  <si>
    <t>The Yaakov Herzog College</t>
  </si>
  <si>
    <t>המכללה האקדמית הרצוג</t>
  </si>
  <si>
    <t>“Orot Israel” Academic College of Education</t>
  </si>
  <si>
    <t xml:space="preserve">אורות ישראל - מכללה אקדמית לחינוך </t>
  </si>
  <si>
    <t>and are now under the budgeting and planning of the committee.</t>
  </si>
  <si>
    <t>והמכללה האקדמית לחברה ואמנויות התמזגה עם הקרייה האקדמית אונו.</t>
  </si>
  <si>
    <t>Private Colleges</t>
  </si>
  <si>
    <t>במהלך תש"ף המרכז ללימודים אקדמיים באור יהודה נסגר והסטודנטים שלמדו בו עברו ללמוד במוסדות אחרים,</t>
  </si>
  <si>
    <t>מתשע"ו נתוני אוניברסיטת אריאל כלולים בתוך נתוני האוניברסיטאות.</t>
  </si>
  <si>
    <t xml:space="preserve">סמינר הקיבוצים - המכללה לחינוך לטכנולוגיה ולאומנויות </t>
  </si>
  <si>
    <t>Kibbutzim College of Education, Technology and the Arts</t>
  </si>
  <si>
    <t xml:space="preserve">מכללת סכנין להכשרת עובדי הוראה </t>
  </si>
  <si>
    <t>The College of Sakhnin for Teacher Education</t>
  </si>
  <si>
    <t>Al-Qasemi Academic College of Education</t>
  </si>
  <si>
    <t>אלקאסמי - מכללה אקדמית לחינוך</t>
  </si>
  <si>
    <t xml:space="preserve">המכללה האקדמית לחינוך גבעת וושינגטון </t>
  </si>
  <si>
    <t>Givat Washington Academic College of Education</t>
  </si>
  <si>
    <t>המרכז האקדמי לעיצוב ולחינוך ויצו - חיפה ע"ש נרי בלומפילד</t>
  </si>
  <si>
    <t>The Neri Bloomfield school of Design and Education</t>
  </si>
  <si>
    <t xml:space="preserve">מכללה אקדמית לחינוך "אורנים" </t>
  </si>
  <si>
    <t>Oranim Academic College of Education</t>
  </si>
  <si>
    <t>המכללה האקדמית לחינוך "תלפיות"</t>
  </si>
  <si>
    <t>"Talpiyot" Academic College of Education</t>
  </si>
  <si>
    <t>מכללה ירושלים</t>
  </si>
  <si>
    <t xml:space="preserve">המכללה האקדמית לחינוך ע"ש א. ד. גורדון </t>
  </si>
  <si>
    <t>Gordon College of Education</t>
  </si>
  <si>
    <t xml:space="preserve">המכללה האקדמית לחינוך ע"ש דוד ילין </t>
  </si>
  <si>
    <t>David Yellin College of Education</t>
  </si>
  <si>
    <t>סה"כ אוניברסיטאות</t>
  </si>
  <si>
    <t>Total Universities</t>
  </si>
  <si>
    <t>האוניברסיטה העברית בירושלים</t>
  </si>
  <si>
    <t>הטכניון - מכון טכנולוגי לישראל</t>
  </si>
  <si>
    <t>אוניברסיטת תל-אביב</t>
  </si>
  <si>
    <t>אוניברסיטת בר-אילן</t>
  </si>
  <si>
    <t>אוניברסיטת חיפה</t>
  </si>
  <si>
    <t>אוניברסיטת בן-גוריון בנגב</t>
  </si>
  <si>
    <t>מכון ויצמן למדע</t>
  </si>
  <si>
    <t>אוניברסיטת אריאל בשומרון</t>
  </si>
  <si>
    <t>The Hebrew University of Jerusalem</t>
  </si>
  <si>
    <t>The Technion - Israel Institute of Technology</t>
  </si>
  <si>
    <t>Tel-Aviv University</t>
  </si>
  <si>
    <t>Bar-Ilan University</t>
  </si>
  <si>
    <t>The University of Haifa</t>
  </si>
  <si>
    <t>Ben-Gurion University of the Negev</t>
  </si>
  <si>
    <t>The Weizmann Institute of Science</t>
  </si>
  <si>
    <t>Ariel University</t>
  </si>
  <si>
    <t>Lev Academic Center</t>
  </si>
  <si>
    <t>Shenkar - Engineering. Design. Art</t>
  </si>
  <si>
    <t>שנקר. הנדסה. עיצוב. אמנות</t>
  </si>
  <si>
    <t>The Hadassah Academic College</t>
  </si>
  <si>
    <t>אפקה - המכללה האקדמית להנדסה בתל-אביב</t>
  </si>
  <si>
    <t>The Sami Shamoon College of Engineering</t>
  </si>
  <si>
    <t>Azrieli - College of Engineering Jerusalem</t>
  </si>
  <si>
    <t>המסלול האקדמי של המכללה למינהל</t>
  </si>
  <si>
    <t>Max Stern Academic College of Emek Yezreel</t>
  </si>
  <si>
    <t>The Sapir Academic College</t>
  </si>
  <si>
    <t>Ruppin Academic Center (only in budgeted tracks)</t>
  </si>
  <si>
    <t>בצלאל -  אקדמיה לאמנות ולעיצוב ירושלים</t>
  </si>
  <si>
    <t>האקדמיה למוסיקה ולמחול בירושלים</t>
  </si>
  <si>
    <t>The Jerusalem Academy of Music and Dance</t>
  </si>
  <si>
    <t>Kinneret Academic College in the Jordan Valley</t>
  </si>
  <si>
    <t>The Achva Academic College</t>
  </si>
  <si>
    <t>The Western Galilee College</t>
  </si>
  <si>
    <t>המכללה האקדמית אחוה</t>
  </si>
  <si>
    <t>המרכז האקדמי שערי מדע ומשפט</t>
  </si>
  <si>
    <t>The Academic Center of Law and Science</t>
  </si>
  <si>
    <t>המרכז האקדמי למשפט ולעסקים</t>
  </si>
  <si>
    <t>College of Law &amp; Business</t>
  </si>
  <si>
    <t>Ono Academic College</t>
  </si>
  <si>
    <t>Ruppin Academic Centerr (in non - budgeted tracks)</t>
  </si>
  <si>
    <t>Schechter Institute of Jewish Studies</t>
  </si>
  <si>
    <t>המכללה האקדמית לישראל ברמת גן</t>
  </si>
  <si>
    <t>The Israel Academic College in Ramat Gan</t>
  </si>
  <si>
    <t xml:space="preserve">from the hands of the Ministry of Education  to the hands of the Planning and Budgeting Committee, </t>
  </si>
  <si>
    <t xml:space="preserve">the Beit Berl College and the Kibbutzim College of Education, Technology and the Arts moved in 2015/16 and The Yaakov Herzog College moved  in 2018/19 </t>
  </si>
  <si>
    <t>During 2019/20 the The Center for Academic Studies in Or Yehuda closed down and their students moved to complete their studies in other institutions.</t>
  </si>
  <si>
    <t>During 2019/20 The Academic College of Society and the Arts closed down and their students moved to complete their studies in Ono Academic College.</t>
  </si>
  <si>
    <t xml:space="preserve">עברו בתשע"ו לתכנון ולתקצוב ות"ת המכללות סמינר הקיבוצים - המכללה לחינוך לטכנולוגיה ולאומנויות והמכללה האקדמית בית ברל. </t>
  </si>
  <si>
    <t xml:space="preserve">בתשע"ט עברה לתכנון ותקצוב ות"ת המכללה האקדמית הרצוג. </t>
  </si>
  <si>
    <t>המכללה האקדמית הערבית לחינוך בישראל - חיפה</t>
  </si>
  <si>
    <t>The Arab Academic College of Education</t>
  </si>
  <si>
    <t>המכללה האקדמית בית ברל</t>
  </si>
  <si>
    <t>Beit Berl College</t>
  </si>
  <si>
    <t>המכללה האקדמית חמדת</t>
  </si>
  <si>
    <t>המכללה האקדמית לחינוך ע"ש קיי</t>
  </si>
  <si>
    <t>Kaye Academic College of Education</t>
  </si>
  <si>
    <t>המכללה האקדמית הדתית לחינוך שאנן</t>
  </si>
  <si>
    <t>"Shaanan" Academic Religious Teachers' College</t>
  </si>
  <si>
    <t xml:space="preserve">           מוסדות חוץ תקציביים</t>
  </si>
  <si>
    <t xml:space="preserve">           מכללות אקדמיות לחינוך בתקצוב משרד החינוך</t>
  </si>
  <si>
    <t>מכללות אקדמיות לחינוך מתוקצבות ע"י ות"ת</t>
  </si>
  <si>
    <t>מכללות אקדמיות חוץ תקציביות</t>
  </si>
  <si>
    <t>Academic Colleges of Education funded by the P.B.C</t>
  </si>
  <si>
    <t>מכללות אקדמיות לחינוך מתוקצבות ע"י משרד החינוך</t>
  </si>
  <si>
    <t>student numbers of Ohalo Academic College of Education and Sport in Katzrin are included in theTel-Hai Academic College student data.</t>
  </si>
  <si>
    <t xml:space="preserve">Following the merge of Tel-Hai Academic College and Ohalo Academic College of Education and Sport in Katzrin in 2020/21, </t>
  </si>
  <si>
    <t xml:space="preserve">בעקבות איחוד של המכללה האקדמית תל-חי עם המכללה האקדמית לחינוך ולספורט אוהלו בקצרין בתשפ"א, </t>
  </si>
  <si>
    <t>נתוני הסטודנטים של המכללה האקדמית לחינוך ולספורט אוהלו בקצרין נכללים בנתוני המכללה האקדמית תל חי.</t>
  </si>
  <si>
    <t>Ashkelon Academic College</t>
  </si>
  <si>
    <t>סה"כ אוניברסיטאות מתוקצבות ע"י ות"ת</t>
  </si>
  <si>
    <t>אוניברסיטאות מתוקצבות ע"י ות"ת</t>
  </si>
  <si>
    <t>Universities funded by the P.B.C</t>
  </si>
  <si>
    <t>אוניברסיטה חוץ תקציבית</t>
  </si>
  <si>
    <t>Private University</t>
  </si>
  <si>
    <t>Total Universities funded by the P.B.C</t>
  </si>
  <si>
    <t>אוניברסיטת רייכמן</t>
  </si>
  <si>
    <t>Reichman University</t>
  </si>
  <si>
    <t>המכללה האקדמית להנדסה בראודה כרמיאל</t>
  </si>
  <si>
    <t>המרכז האקדמי לוינסקי-וינגייט</t>
  </si>
  <si>
    <t>Levinsky-Wingate Academic Center</t>
  </si>
  <si>
    <t>The Academic College Hemdat</t>
  </si>
  <si>
    <t>Braude Karmiel Academic College of Engineering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</si>
  <si>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</si>
  <si>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</si>
  <si>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מכללות אקדמיות מתוקצבות ע"י ות"ת</t>
  </si>
  <si>
    <t>Academic Colleges funded by the P.B.C</t>
  </si>
  <si>
    <t>סה"כ מכללות אקדמיות</t>
  </si>
  <si>
    <t>Total Colleges</t>
  </si>
  <si>
    <t>סה"כ מכללות אקדמיות לחינוך</t>
  </si>
  <si>
    <t>Total Academic Colleges of Education</t>
  </si>
  <si>
    <t xml:space="preserve">                  Private Institutions</t>
  </si>
  <si>
    <t xml:space="preserve">                 Academic Colleges of Education funded by 
                 the Ministry of Education</t>
  </si>
  <si>
    <t>Academic Colleges of Education funded by the Ministry of Education</t>
  </si>
  <si>
    <t>by Level of Degree, Type of Institution and Institution, 2022/23</t>
  </si>
  <si>
    <t>לפי תואר, סוג מוסד ומוסד, תשפ"ג</t>
  </si>
  <si>
    <t>.</t>
  </si>
  <si>
    <t>הנתונים אינם כוללים 447 סטודנטים שלמדו תואר שלישי באוניברסיטת אריאל.</t>
  </si>
  <si>
    <t>Data doesn't include 447 Doctoral students in Ariel University.</t>
  </si>
  <si>
    <t xml:space="preserve">הנתונים אינם כוללים 42,873 סטודנטים לתואר ראשון ו-2,394 סטודנטים לתואר שני שלמדו באוניברסיטה הפתוחה. </t>
  </si>
  <si>
    <t>Data does not include students in The Open University of Israel (42,873 for Bachelor's degree and 2,394 for Master's degree).</t>
  </si>
  <si>
    <t>Data in The Open University of Israel doesn't include students in the process of writing their final projects: 3,427 bachelor's degree students, and 207 master's degree students.</t>
  </si>
  <si>
    <t>מספר הסטודנטים באוניברסיטה הפתוחה אינם כוללים כותבי עבודות: 3,427 בתואר הראשון ו-207 בתואר שני.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</si>
</sst>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#.00"/>
    <numFmt numFmtId="167" formatCode="#."/>
    <numFmt numFmtId="168" formatCode="#,###,##0"/>
    <numFmt numFmtId="169" formatCode="_ * #,##0_ ;_ * \-#,##0_ ;_ * &quot;-&quot;??_ ;_ @_ "/>
    <numFmt numFmtId="170" formatCode="_(* #,##0_);_(* \(#,##0\);_(* &quot;-&quot;??_);_(@_)"/>
  </numFmts>
  <fonts count="42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Courier"/>
      <family val="3"/>
    </font>
    <font>
      <b/>
      <sz val="12"/>
      <name val="David"/>
      <family val="2"/>
      <charset val="177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1"/>
      <name val="David"/>
      <family val="2"/>
      <charset val="177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  <charset val="177"/>
    </font>
    <font>
      <sz val="9"/>
      <name val="Times New Roman"/>
      <family val="1"/>
      <charset val="177"/>
    </font>
    <font>
      <sz val="8.5"/>
      <color indexed="8"/>
      <name val="Times New Roman"/>
      <family val="1"/>
      <charset val="177"/>
    </font>
    <font>
      <sz val="10"/>
      <color indexed="10"/>
      <name val="David"/>
      <family val="2"/>
      <charset val="177"/>
    </font>
    <font>
      <sz val="10"/>
      <color indexed="10"/>
      <name val="Times New Roman"/>
      <family val="1"/>
      <charset val="177"/>
    </font>
    <font>
      <sz val="9"/>
      <color indexed="10"/>
      <name val="David"/>
      <family val="2"/>
      <charset val="177"/>
    </font>
    <font>
      <sz val="10"/>
      <name val="Times New Roman"/>
      <family val="1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David"/>
      <family val="2"/>
      <charset val="177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David"/>
      <family val="2"/>
    </font>
    <font>
      <sz val="10"/>
      <color rgb="FFFF0000"/>
      <name val="David"/>
      <family val="2"/>
    </font>
    <font>
      <sz val="11"/>
      <name val="Times New Roman"/>
      <family val="1"/>
      <scheme val="major"/>
    </font>
    <font>
      <b/>
      <sz val="10"/>
      <color indexed="8"/>
      <name val="Times New Roman"/>
      <family val="1"/>
      <charset val="177"/>
    </font>
    <font>
      <b/>
      <sz val="10"/>
      <name val="David"/>
      <family val="2"/>
    </font>
    <font>
      <sz val="9"/>
      <color indexed="10"/>
      <name val="Times New Roman"/>
      <family val="1"/>
    </font>
    <font>
      <b/>
      <sz val="10"/>
      <name val="Times New Roman"/>
      <family val="1"/>
      <charset val="177"/>
    </font>
    <font>
      <sz val="11"/>
      <name val="Times New Roman"/>
      <family val="1"/>
      <charset val="177"/>
    </font>
    <font>
      <sz val="9"/>
      <color theme="1"/>
      <name val="David"/>
      <family val="2"/>
    </font>
    <font>
      <sz val="10"/>
      <name val="Arial"/>
      <charset val="177"/>
    </font>
    <font>
      <b/>
      <sz val="1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7" fontId="21" fillId="0" borderId="0">
      <protection locked="0"/>
    </xf>
    <xf numFmtId="166" fontId="21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0" fontId="3" fillId="0" borderId="0" applyFont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1" fillId="0" borderId="1">
      <protection locked="0"/>
    </xf>
    <xf numFmtId="0" fontId="1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43">
    <xf numFmtId="0" fontId="0" fillId="0" borderId="0" xfId="0"/>
    <xf numFmtId="165" fontId="2" fillId="0" borderId="0" xfId="6" applyNumberFormat="1" applyFont="1" applyFill="1"/>
    <xf numFmtId="0" fontId="15" fillId="0" borderId="0" xfId="5" applyFont="1" applyFill="1" applyBorder="1" applyAlignment="1" applyProtection="1"/>
    <xf numFmtId="0" fontId="14" fillId="0" borderId="0" xfId="5" applyFont="1" applyFill="1" applyBorder="1" applyAlignment="1" applyProtection="1"/>
    <xf numFmtId="0" fontId="18" fillId="0" borderId="0" xfId="5" applyFont="1" applyFill="1"/>
    <xf numFmtId="0" fontId="20" fillId="0" borderId="0" xfId="5" applyFont="1" applyFill="1"/>
    <xf numFmtId="0" fontId="27" fillId="0" borderId="0" xfId="5" applyFont="1" applyFill="1" applyAlignment="1">
      <alignment horizontal="right"/>
    </xf>
    <xf numFmtId="165" fontId="28" fillId="0" borderId="0" xfId="6" applyNumberFormat="1" applyFont="1" applyFill="1" applyBorder="1"/>
    <xf numFmtId="165" fontId="28" fillId="0" borderId="0" xfId="6" applyNumberFormat="1" applyFont="1" applyFill="1" applyBorder="1" applyAlignment="1">
      <alignment wrapText="1"/>
    </xf>
    <xf numFmtId="0" fontId="14" fillId="0" borderId="12" xfId="5" applyFont="1" applyFill="1" applyBorder="1" applyAlignment="1" applyProtection="1"/>
    <xf numFmtId="0" fontId="14" fillId="0" borderId="2" xfId="5" applyFont="1" applyFill="1" applyBorder="1" applyAlignment="1" applyProtection="1"/>
    <xf numFmtId="0" fontId="14" fillId="0" borderId="5" xfId="5" applyFont="1" applyFill="1" applyBorder="1" applyAlignment="1" applyProtection="1"/>
    <xf numFmtId="0" fontId="15" fillId="0" borderId="5" xfId="5" applyFont="1" applyFill="1" applyBorder="1" applyAlignment="1" applyProtection="1"/>
    <xf numFmtId="0" fontId="23" fillId="0" borderId="5" xfId="5" applyFont="1" applyFill="1" applyBorder="1" applyAlignment="1" applyProtection="1"/>
    <xf numFmtId="165" fontId="0" fillId="0" borderId="0" xfId="6" applyNumberFormat="1" applyFont="1" applyFill="1" applyBorder="1"/>
    <xf numFmtId="0" fontId="30" fillId="0" borderId="0" xfId="5" applyFont="1" applyFill="1" applyAlignment="1">
      <alignment horizontal="left"/>
    </xf>
    <xf numFmtId="0" fontId="14" fillId="0" borderId="2" xfId="5" applyFont="1" applyFill="1" applyBorder="1" applyAlignment="1" applyProtection="1">
      <alignment vertical="center" wrapText="1"/>
    </xf>
    <xf numFmtId="0" fontId="14" fillId="0" borderId="2" xfId="5" applyFont="1" applyFill="1" applyBorder="1" applyAlignment="1" applyProtection="1">
      <alignment wrapText="1"/>
    </xf>
    <xf numFmtId="0" fontId="34" fillId="0" borderId="6" xfId="5" applyFont="1" applyFill="1" applyBorder="1" applyAlignment="1" applyProtection="1">
      <alignment wrapText="1"/>
    </xf>
    <xf numFmtId="0" fontId="19" fillId="0" borderId="0" xfId="10" applyFont="1" applyFill="1" applyBorder="1" applyAlignment="1">
      <alignment horizontal="right" vertical="center"/>
    </xf>
    <xf numFmtId="0" fontId="2" fillId="2" borderId="0" xfId="11" applyFill="1"/>
    <xf numFmtId="0" fontId="2" fillId="2" borderId="0" xfId="11" applyFill="1" applyBorder="1"/>
    <xf numFmtId="0" fontId="2" fillId="2" borderId="0" xfId="11" applyFont="1" applyFill="1"/>
    <xf numFmtId="0" fontId="5" fillId="2" borderId="0" xfId="11" applyFont="1" applyFill="1"/>
    <xf numFmtId="0" fontId="2" fillId="0" borderId="0" xfId="11" applyFill="1"/>
    <xf numFmtId="0" fontId="2" fillId="0" borderId="0" xfId="11" applyFill="1" applyBorder="1"/>
    <xf numFmtId="0" fontId="2" fillId="0" borderId="0" xfId="11" applyFont="1" applyFill="1"/>
    <xf numFmtId="0" fontId="5" fillId="0" borderId="0" xfId="11" applyFont="1" applyFill="1"/>
    <xf numFmtId="0" fontId="8" fillId="0" borderId="0" xfId="11" applyFont="1" applyFill="1" applyAlignment="1">
      <alignment horizontal="right"/>
    </xf>
    <xf numFmtId="0" fontId="32" fillId="0" borderId="0" xfId="11" applyFont="1" applyFill="1"/>
    <xf numFmtId="0" fontId="5" fillId="0" borderId="0" xfId="11" applyFont="1" applyFill="1" applyBorder="1"/>
    <xf numFmtId="3" fontId="2" fillId="0" borderId="0" xfId="11" applyNumberFormat="1" applyFill="1" applyBorder="1"/>
    <xf numFmtId="0" fontId="31" fillId="0" borderId="0" xfId="11" applyFont="1" applyFill="1"/>
    <xf numFmtId="0" fontId="28" fillId="0" borderId="0" xfId="11" applyFont="1" applyFill="1"/>
    <xf numFmtId="3" fontId="29" fillId="0" borderId="0" xfId="11" applyNumberFormat="1" applyFont="1" applyFill="1" applyBorder="1"/>
    <xf numFmtId="0" fontId="28" fillId="0" borderId="0" xfId="11" applyFont="1" applyFill="1" applyBorder="1"/>
    <xf numFmtId="3" fontId="28" fillId="0" borderId="0" xfId="11" applyNumberFormat="1" applyFont="1" applyFill="1" applyBorder="1"/>
    <xf numFmtId="3" fontId="5" fillId="0" borderId="0" xfId="11" applyNumberFormat="1" applyFont="1" applyFill="1" applyBorder="1"/>
    <xf numFmtId="0" fontId="19" fillId="0" borderId="0" xfId="11" applyFont="1" applyFill="1" applyBorder="1"/>
    <xf numFmtId="0" fontId="27" fillId="0" borderId="0" xfId="11" applyFont="1" applyFill="1" applyBorder="1"/>
    <xf numFmtId="0" fontId="17" fillId="0" borderId="0" xfId="11" applyFont="1" applyFill="1" applyBorder="1"/>
    <xf numFmtId="0" fontId="13" fillId="0" borderId="4" xfId="11" applyFont="1" applyFill="1" applyBorder="1" applyAlignment="1">
      <alignment vertical="center"/>
    </xf>
    <xf numFmtId="3" fontId="6" fillId="0" borderId="10" xfId="11" applyNumberFormat="1" applyFont="1" applyFill="1" applyBorder="1" applyAlignment="1">
      <alignment vertical="center"/>
    </xf>
    <xf numFmtId="3" fontId="6" fillId="0" borderId="9" xfId="11" applyNumberFormat="1" applyFont="1" applyFill="1" applyBorder="1" applyAlignment="1">
      <alignment vertical="center"/>
    </xf>
    <xf numFmtId="0" fontId="9" fillId="0" borderId="7" xfId="11" applyFont="1" applyFill="1" applyBorder="1" applyAlignment="1">
      <alignment vertical="center"/>
    </xf>
    <xf numFmtId="0" fontId="12" fillId="0" borderId="4" xfId="11" applyFont="1" applyFill="1" applyBorder="1" applyAlignment="1">
      <alignment vertical="center" wrapText="1"/>
    </xf>
    <xf numFmtId="0" fontId="12" fillId="0" borderId="4" xfId="11" applyFont="1" applyFill="1" applyBorder="1" applyAlignment="1">
      <alignment vertical="center"/>
    </xf>
    <xf numFmtId="3" fontId="6" fillId="0" borderId="6" xfId="11" applyNumberFormat="1" applyFont="1" applyFill="1" applyBorder="1"/>
    <xf numFmtId="0" fontId="9" fillId="0" borderId="6" xfId="11" applyFont="1" applyFill="1" applyBorder="1"/>
    <xf numFmtId="3" fontId="6" fillId="0" borderId="2" xfId="11" applyNumberFormat="1" applyFont="1" applyFill="1" applyBorder="1"/>
    <xf numFmtId="3" fontId="11" fillId="0" borderId="2" xfId="11" applyNumberFormat="1" applyFont="1" applyFill="1" applyBorder="1"/>
    <xf numFmtId="3" fontId="6" fillId="0" borderId="12" xfId="11" applyNumberFormat="1" applyFont="1" applyFill="1" applyBorder="1"/>
    <xf numFmtId="3" fontId="11" fillId="0" borderId="12" xfId="11" applyNumberFormat="1" applyFont="1" applyFill="1" applyBorder="1"/>
    <xf numFmtId="3" fontId="11" fillId="0" borderId="5" xfId="11" applyNumberFormat="1" applyFont="1" applyFill="1" applyBorder="1"/>
    <xf numFmtId="3" fontId="6" fillId="0" borderId="7" xfId="11" applyNumberFormat="1" applyFont="1" applyFill="1" applyBorder="1"/>
    <xf numFmtId="0" fontId="35" fillId="0" borderId="3" xfId="11" applyFont="1" applyFill="1" applyBorder="1"/>
    <xf numFmtId="3" fontId="11" fillId="0" borderId="3" xfId="11" applyNumberFormat="1" applyFont="1" applyFill="1" applyBorder="1"/>
    <xf numFmtId="0" fontId="8" fillId="0" borderId="3" xfId="11" applyFont="1" applyFill="1" applyBorder="1"/>
    <xf numFmtId="3" fontId="2" fillId="0" borderId="0" xfId="11" applyNumberFormat="1" applyFill="1"/>
    <xf numFmtId="169" fontId="33" fillId="0" borderId="2" xfId="12" applyNumberFormat="1" applyFont="1" applyFill="1" applyBorder="1"/>
    <xf numFmtId="169" fontId="33" fillId="0" borderId="12" xfId="12" applyNumberFormat="1" applyFont="1" applyFill="1" applyBorder="1"/>
    <xf numFmtId="0" fontId="8" fillId="0" borderId="13" xfId="11" applyFont="1" applyFill="1" applyBorder="1"/>
    <xf numFmtId="0" fontId="13" fillId="0" borderId="4" xfId="11" applyFont="1" applyFill="1" applyBorder="1"/>
    <xf numFmtId="0" fontId="9" fillId="0" borderId="7" xfId="11" applyFont="1" applyFill="1" applyBorder="1"/>
    <xf numFmtId="0" fontId="8" fillId="0" borderId="3" xfId="11" applyFont="1" applyFill="1" applyBorder="1" applyAlignment="1">
      <alignment wrapText="1"/>
    </xf>
    <xf numFmtId="0" fontId="2" fillId="0" borderId="2" xfId="11" applyFill="1" applyBorder="1"/>
    <xf numFmtId="3" fontId="2" fillId="0" borderId="2" xfId="11" applyNumberFormat="1" applyFill="1" applyBorder="1"/>
    <xf numFmtId="0" fontId="2" fillId="0" borderId="12" xfId="11" applyFill="1" applyBorder="1"/>
    <xf numFmtId="0" fontId="2" fillId="0" borderId="0" xfId="11" applyFill="1" applyAlignment="1"/>
    <xf numFmtId="0" fontId="6" fillId="0" borderId="0" xfId="11" applyFont="1" applyFill="1" applyBorder="1" applyAlignment="1"/>
    <xf numFmtId="0" fontId="13" fillId="0" borderId="4" xfId="11" applyFont="1" applyFill="1" applyBorder="1" applyAlignment="1"/>
    <xf numFmtId="3" fontId="6" fillId="0" borderId="6" xfId="11" applyNumberFormat="1" applyFont="1" applyFill="1" applyBorder="1" applyAlignment="1"/>
    <xf numFmtId="3" fontId="6" fillId="0" borderId="6" xfId="11" applyNumberFormat="1" applyFont="1" applyFill="1" applyBorder="1" applyAlignment="1">
      <alignment horizontal="right"/>
    </xf>
    <xf numFmtId="0" fontId="9" fillId="0" borderId="7" xfId="11" applyFont="1" applyFill="1" applyBorder="1" applyAlignment="1"/>
    <xf numFmtId="0" fontId="12" fillId="0" borderId="5" xfId="11" applyFont="1" applyFill="1" applyBorder="1" applyAlignment="1"/>
    <xf numFmtId="3" fontId="6" fillId="0" borderId="2" xfId="11" applyNumberFormat="1" applyFont="1" applyFill="1" applyBorder="1" applyAlignment="1"/>
    <xf numFmtId="3" fontId="33" fillId="0" borderId="2" xfId="11" applyNumberFormat="1" applyFont="1" applyFill="1" applyBorder="1" applyAlignment="1">
      <alignment horizontal="right" readingOrder="2"/>
    </xf>
    <xf numFmtId="168" fontId="33" fillId="0" borderId="2" xfId="11" applyNumberFormat="1" applyFont="1" applyFill="1" applyBorder="1" applyAlignment="1">
      <alignment horizontal="right" readingOrder="2"/>
    </xf>
    <xf numFmtId="0" fontId="8" fillId="0" borderId="3" xfId="11" applyFont="1" applyFill="1" applyBorder="1" applyAlignment="1"/>
    <xf numFmtId="0" fontId="12" fillId="0" borderId="11" xfId="11" applyFont="1" applyFill="1" applyBorder="1" applyAlignment="1"/>
    <xf numFmtId="168" fontId="33" fillId="0" borderId="12" xfId="11" applyNumberFormat="1" applyFont="1" applyFill="1" applyBorder="1" applyAlignment="1">
      <alignment horizontal="right" readingOrder="2"/>
    </xf>
    <xf numFmtId="0" fontId="8" fillId="0" borderId="13" xfId="11" applyFont="1" applyFill="1" applyBorder="1" applyAlignment="1"/>
    <xf numFmtId="0" fontId="2" fillId="0" borderId="8" xfId="11" applyFill="1" applyBorder="1"/>
    <xf numFmtId="0" fontId="9" fillId="0" borderId="2" xfId="11" applyFont="1" applyFill="1" applyBorder="1" applyAlignment="1">
      <alignment horizontal="center"/>
    </xf>
    <xf numFmtId="0" fontId="8" fillId="0" borderId="2" xfId="11" applyFont="1" applyFill="1" applyBorder="1" applyAlignment="1">
      <alignment horizontal="center"/>
    </xf>
    <xf numFmtId="0" fontId="8" fillId="0" borderId="3" xfId="11" applyFont="1" applyFill="1" applyBorder="1" applyAlignment="1">
      <alignment horizontal="center"/>
    </xf>
    <xf numFmtId="0" fontId="7" fillId="0" borderId="5" xfId="11" applyFont="1" applyFill="1" applyBorder="1"/>
    <xf numFmtId="0" fontId="6" fillId="0" borderId="0" xfId="11" applyFont="1" applyFill="1" applyBorder="1"/>
    <xf numFmtId="3" fontId="5" fillId="0" borderId="0" xfId="11" applyNumberFormat="1" applyFont="1" applyFill="1"/>
    <xf numFmtId="0" fontId="4" fillId="0" borderId="0" xfId="11" applyFont="1" applyFill="1" applyAlignment="1">
      <alignment horizontal="right" readingOrder="2"/>
    </xf>
    <xf numFmtId="0" fontId="4" fillId="0" borderId="0" xfId="11" applyFont="1" applyFill="1"/>
    <xf numFmtId="0" fontId="7" fillId="0" borderId="0" xfId="11" applyFont="1" applyFill="1" applyBorder="1"/>
    <xf numFmtId="0" fontId="7" fillId="0" borderId="8" xfId="11" applyFont="1" applyFill="1" applyBorder="1"/>
    <xf numFmtId="0" fontId="14" fillId="0" borderId="11" xfId="5" applyFont="1" applyFill="1" applyBorder="1" applyAlignment="1" applyProtection="1"/>
    <xf numFmtId="0" fontId="30" fillId="0" borderId="0" xfId="5" applyFont="1" applyFill="1"/>
    <xf numFmtId="0" fontId="30" fillId="0" borderId="0" xfId="11" applyFont="1" applyAlignment="1">
      <alignment horizontal="left" vertical="center" readingOrder="1"/>
    </xf>
    <xf numFmtId="0" fontId="30" fillId="0" borderId="0" xfId="11" applyFont="1" applyFill="1" applyAlignment="1">
      <alignment horizontal="left" vertical="center" readingOrder="1"/>
    </xf>
    <xf numFmtId="0" fontId="36" fillId="0" borderId="0" xfId="10" applyFont="1" applyFill="1" applyBorder="1" applyAlignment="1">
      <alignment vertical="center"/>
    </xf>
    <xf numFmtId="0" fontId="10" fillId="0" borderId="14" xfId="11" applyFont="1" applyFill="1" applyBorder="1" applyAlignment="1">
      <alignment horizontal="right" vertical="top"/>
    </xf>
    <xf numFmtId="3" fontId="6" fillId="0" borderId="10" xfId="11" applyNumberFormat="1" applyFont="1" applyFill="1" applyBorder="1" applyAlignment="1">
      <alignment horizontal="right"/>
    </xf>
    <xf numFmtId="0" fontId="6" fillId="0" borderId="9" xfId="11" applyFont="1" applyFill="1" applyBorder="1" applyAlignment="1">
      <alignment horizontal="left" vertical="top"/>
    </xf>
    <xf numFmtId="0" fontId="8" fillId="0" borderId="9" xfId="11" applyFont="1" applyFill="1" applyBorder="1" applyAlignment="1"/>
    <xf numFmtId="0" fontId="20" fillId="0" borderId="14" xfId="11" applyFont="1" applyFill="1" applyBorder="1" applyAlignment="1"/>
    <xf numFmtId="0" fontId="39" fillId="0" borderId="0" xfId="0" applyNumberFormat="1" applyFont="1" applyFill="1" applyBorder="1" applyAlignment="1">
      <alignment horizontal="left"/>
    </xf>
    <xf numFmtId="0" fontId="16" fillId="0" borderId="0" xfId="5" applyFont="1" applyFill="1" applyBorder="1"/>
    <xf numFmtId="0" fontId="13" fillId="0" borderId="8" xfId="11" applyFont="1" applyFill="1" applyBorder="1"/>
    <xf numFmtId="0" fontId="8" fillId="0" borderId="0" xfId="11" applyFont="1" applyFill="1" applyBorder="1"/>
    <xf numFmtId="0" fontId="8" fillId="0" borderId="0" xfId="11" applyFont="1" applyFill="1" applyBorder="1" applyAlignment="1">
      <alignment wrapText="1"/>
    </xf>
    <xf numFmtId="0" fontId="9" fillId="0" borderId="8" xfId="11" applyFont="1" applyFill="1" applyBorder="1"/>
    <xf numFmtId="3" fontId="38" fillId="0" borderId="10" xfId="11" applyNumberFormat="1" applyFont="1" applyFill="1" applyBorder="1" applyAlignment="1">
      <alignment horizontal="right"/>
    </xf>
    <xf numFmtId="3" fontId="6" fillId="0" borderId="3" xfId="11" applyNumberFormat="1" applyFont="1" applyFill="1" applyBorder="1"/>
    <xf numFmtId="0" fontId="8" fillId="0" borderId="3" xfId="11" applyFont="1" applyFill="1" applyBorder="1" applyAlignment="1">
      <alignment horizontal="right" readingOrder="2"/>
    </xf>
    <xf numFmtId="170" fontId="33" fillId="0" borderId="2" xfId="13" applyNumberFormat="1" applyFont="1" applyFill="1" applyBorder="1"/>
    <xf numFmtId="170" fontId="33" fillId="0" borderId="12" xfId="13" applyNumberFormat="1" applyFont="1" applyFill="1" applyBorder="1"/>
    <xf numFmtId="170" fontId="41" fillId="0" borderId="6" xfId="13" applyNumberFormat="1" applyFont="1" applyFill="1" applyBorder="1"/>
    <xf numFmtId="170" fontId="41" fillId="0" borderId="3" xfId="13" applyNumberFormat="1" applyFont="1" applyFill="1" applyBorder="1"/>
    <xf numFmtId="0" fontId="33" fillId="0" borderId="2" xfId="11" applyNumberFormat="1" applyFont="1" applyFill="1" applyBorder="1"/>
    <xf numFmtId="43" fontId="33" fillId="0" borderId="2" xfId="13" applyFont="1" applyFill="1" applyBorder="1" applyAlignment="1">
      <alignment horizontal="right" readingOrder="2"/>
    </xf>
    <xf numFmtId="0" fontId="6" fillId="0" borderId="13" xfId="11" applyFont="1" applyFill="1" applyBorder="1" applyAlignment="1">
      <alignment horizontal="left" vertical="top" wrapText="1"/>
    </xf>
    <xf numFmtId="0" fontId="6" fillId="0" borderId="3" xfId="11" applyFont="1" applyFill="1" applyBorder="1" applyAlignment="1">
      <alignment horizontal="left" vertical="top" wrapText="1"/>
    </xf>
    <xf numFmtId="0" fontId="6" fillId="0" borderId="7" xfId="11" applyFont="1" applyFill="1" applyBorder="1" applyAlignment="1">
      <alignment horizontal="left" vertical="top" wrapText="1"/>
    </xf>
    <xf numFmtId="0" fontId="6" fillId="0" borderId="13" xfId="11" applyFont="1" applyFill="1" applyBorder="1" applyAlignment="1">
      <alignment horizontal="left" vertical="center" wrapText="1"/>
    </xf>
    <xf numFmtId="0" fontId="6" fillId="0" borderId="3" xfId="11" applyFont="1" applyFill="1" applyBorder="1" applyAlignment="1">
      <alignment horizontal="left" vertical="center" wrapText="1"/>
    </xf>
    <xf numFmtId="0" fontId="6" fillId="0" borderId="7" xfId="11" applyFont="1" applyFill="1" applyBorder="1" applyAlignment="1">
      <alignment horizontal="left" vertical="center" wrapText="1"/>
    </xf>
    <xf numFmtId="0" fontId="6" fillId="0" borderId="0" xfId="11" applyFont="1" applyFill="1" applyBorder="1" applyAlignment="1">
      <alignment horizontal="left" vertical="top" wrapText="1"/>
    </xf>
    <xf numFmtId="0" fontId="37" fillId="0" borderId="9" xfId="11" applyFont="1" applyFill="1" applyBorder="1" applyAlignment="1">
      <alignment horizontal="left" vertical="top"/>
    </xf>
    <xf numFmtId="0" fontId="37" fillId="0" borderId="16" xfId="11" applyFont="1" applyFill="1" applyBorder="1" applyAlignment="1">
      <alignment horizontal="left" vertical="top"/>
    </xf>
    <xf numFmtId="0" fontId="13" fillId="0" borderId="13" xfId="11" applyFont="1" applyFill="1" applyBorder="1" applyAlignment="1">
      <alignment horizontal="left"/>
    </xf>
    <xf numFmtId="0" fontId="13" fillId="0" borderId="16" xfId="11" applyFont="1" applyFill="1" applyBorder="1" applyAlignment="1">
      <alignment horizontal="left"/>
    </xf>
    <xf numFmtId="0" fontId="13" fillId="0" borderId="9" xfId="11" applyFont="1" applyFill="1" applyBorder="1" applyAlignment="1">
      <alignment horizontal="left"/>
    </xf>
    <xf numFmtId="0" fontId="13" fillId="0" borderId="15" xfId="11" applyFont="1" applyFill="1" applyBorder="1" applyAlignment="1">
      <alignment horizontal="left"/>
    </xf>
    <xf numFmtId="0" fontId="10" fillId="0" borderId="11" xfId="11" applyFont="1" applyFill="1" applyBorder="1" applyAlignment="1">
      <alignment horizontal="right" vertical="center"/>
    </xf>
    <xf numFmtId="0" fontId="10" fillId="0" borderId="5" xfId="11" applyFont="1" applyFill="1" applyBorder="1" applyAlignment="1">
      <alignment horizontal="right" vertical="center"/>
    </xf>
    <xf numFmtId="0" fontId="10" fillId="0" borderId="4" xfId="11" applyFont="1" applyFill="1" applyBorder="1" applyAlignment="1">
      <alignment horizontal="right" vertical="center"/>
    </xf>
    <xf numFmtId="0" fontId="10" fillId="0" borderId="5" xfId="11" applyFont="1" applyFill="1" applyBorder="1" applyAlignment="1">
      <alignment horizontal="right" vertical="top" wrapText="1"/>
    </xf>
    <xf numFmtId="0" fontId="10" fillId="0" borderId="4" xfId="11" applyFont="1" applyFill="1" applyBorder="1" applyAlignment="1">
      <alignment horizontal="right" vertical="top" wrapText="1"/>
    </xf>
    <xf numFmtId="0" fontId="10" fillId="0" borderId="11" xfId="11" applyFont="1" applyFill="1" applyBorder="1" applyAlignment="1">
      <alignment horizontal="right" vertical="top" wrapText="1"/>
    </xf>
    <xf numFmtId="0" fontId="10" fillId="0" borderId="0" xfId="11" applyFont="1" applyFill="1" applyBorder="1" applyAlignment="1">
      <alignment horizontal="right" vertical="top" wrapText="1"/>
    </xf>
    <xf numFmtId="0" fontId="9" fillId="0" borderId="16" xfId="11" applyFont="1" applyFill="1" applyBorder="1" applyAlignment="1">
      <alignment horizontal="right" vertical="top"/>
    </xf>
    <xf numFmtId="0" fontId="9" fillId="0" borderId="14" xfId="11" applyFont="1" applyFill="1" applyBorder="1" applyAlignment="1">
      <alignment horizontal="right" vertical="top"/>
    </xf>
    <xf numFmtId="0" fontId="9" fillId="0" borderId="16" xfId="11" applyFont="1" applyFill="1" applyBorder="1" applyAlignment="1">
      <alignment horizontal="right" vertical="top" wrapText="1"/>
    </xf>
    <xf numFmtId="0" fontId="9" fillId="0" borderId="11" xfId="11" applyFont="1" applyFill="1" applyBorder="1" applyAlignment="1">
      <alignment horizontal="right" vertical="top" wrapText="1"/>
    </xf>
    <xf numFmtId="0" fontId="9" fillId="0" borderId="15" xfId="11" applyFont="1" applyFill="1" applyBorder="1" applyAlignment="1">
      <alignment horizontal="right" vertical="top"/>
    </xf>
  </cellXfs>
  <cellStyles count="14">
    <cellStyle name="Comma" xfId="13" builtinId="3"/>
    <cellStyle name="Comma 2" xfId="12" xr:uid="{00000000-0005-0000-0000-000000000000}"/>
    <cellStyle name="Date" xfId="1" xr:uid="{00000000-0005-0000-0000-000001000000}"/>
    <cellStyle name="Fixed" xfId="2" xr:uid="{00000000-0005-0000-0000-000002000000}"/>
    <cellStyle name="Heading1" xfId="3" xr:uid="{00000000-0005-0000-0000-000003000000}"/>
    <cellStyle name="Heading2" xfId="4" xr:uid="{00000000-0005-0000-0000-000004000000}"/>
    <cellStyle name="Normal" xfId="0" builtinId="0"/>
    <cellStyle name="Normal 2" xfId="9" xr:uid="{00000000-0005-0000-0000-000006000000}"/>
    <cellStyle name="Normal 3" xfId="11" xr:uid="{00000000-0005-0000-0000-000007000000}"/>
    <cellStyle name="Normal_Tables301-307" xfId="5" xr:uid="{00000000-0005-0000-0000-000008000000}"/>
    <cellStyle name="Normal_Tables308-318" xfId="10" xr:uid="{00000000-0005-0000-0000-000009000000}"/>
    <cellStyle name="Percent" xfId="6" builtinId="5"/>
    <cellStyle name="Percent 2" xfId="7" xr:uid="{00000000-0005-0000-0000-00000B000000}"/>
    <cellStyle name="Total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10"/>
  <sheetViews>
    <sheetView rightToLeft="1" tabSelected="1" view="pageBreakPreview" zoomScaleNormal="90" zoomScaleSheetLayoutView="100" workbookViewId="0">
      <selection activeCell="C2" sqref="C2"/>
    </sheetView>
  </sheetViews>
  <sheetFormatPr defaultColWidth="9.1796875" defaultRowHeight="13" x14ac:dyDescent="0.3"/>
  <cols>
    <col min="1" max="1" width="4.453125" style="20" customWidth="1"/>
    <col min="2" max="2" width="22.81640625" style="20" customWidth="1"/>
    <col min="3" max="3" width="45.81640625" style="20" customWidth="1"/>
    <col min="4" max="4" width="16.26953125" style="20" customWidth="1"/>
    <col min="5" max="5" width="15.81640625" style="20" customWidth="1"/>
    <col min="6" max="7" width="13.7265625" style="20" customWidth="1"/>
    <col min="8" max="8" width="9.1796875" style="23" customWidth="1"/>
    <col min="9" max="9" width="52.54296875" style="22" customWidth="1"/>
    <col min="10" max="10" width="26.26953125" style="21" customWidth="1"/>
    <col min="11" max="16384" width="9.1796875" style="20"/>
  </cols>
  <sheetData>
    <row r="1" spans="2:11" s="24" customFormat="1" ht="15.5" x14ac:dyDescent="0.35">
      <c r="B1" s="90" t="s">
        <v>0</v>
      </c>
      <c r="H1" s="27"/>
      <c r="I1" s="26"/>
      <c r="J1" s="87" t="s">
        <v>1</v>
      </c>
    </row>
    <row r="2" spans="2:11" s="24" customFormat="1" ht="15.5" x14ac:dyDescent="0.35">
      <c r="B2" s="90" t="s">
        <v>2</v>
      </c>
      <c r="H2" s="88"/>
      <c r="I2" s="26"/>
      <c r="J2" s="87" t="s">
        <v>3</v>
      </c>
    </row>
    <row r="3" spans="2:11" s="24" customFormat="1" ht="15.5" x14ac:dyDescent="0.35">
      <c r="B3" s="89" t="s">
        <v>182</v>
      </c>
      <c r="D3" s="58"/>
      <c r="H3" s="88"/>
      <c r="I3" s="1"/>
      <c r="J3" s="87" t="s">
        <v>181</v>
      </c>
    </row>
    <row r="4" spans="2:11" s="24" customFormat="1" x14ac:dyDescent="0.3">
      <c r="H4" s="27"/>
      <c r="I4" s="26"/>
      <c r="J4" s="25"/>
    </row>
    <row r="5" spans="2:11" s="24" customFormat="1" ht="14" x14ac:dyDescent="0.3">
      <c r="B5" s="91"/>
      <c r="C5" s="86"/>
      <c r="D5" s="85" t="s">
        <v>4</v>
      </c>
      <c r="E5" s="84" t="s">
        <v>5</v>
      </c>
      <c r="F5" s="85" t="s">
        <v>6</v>
      </c>
      <c r="G5" s="84" t="s">
        <v>44</v>
      </c>
      <c r="H5" s="83" t="s">
        <v>7</v>
      </c>
      <c r="I5" s="25"/>
      <c r="J5" s="25"/>
    </row>
    <row r="6" spans="2:11" s="24" customFormat="1" ht="14" x14ac:dyDescent="0.3">
      <c r="B6" s="92"/>
      <c r="C6" s="86"/>
      <c r="D6" s="84" t="s">
        <v>8</v>
      </c>
      <c r="E6" s="84" t="s">
        <v>9</v>
      </c>
      <c r="F6" s="85" t="s">
        <v>10</v>
      </c>
      <c r="G6" s="84" t="s">
        <v>45</v>
      </c>
      <c r="H6" s="83" t="s">
        <v>11</v>
      </c>
      <c r="I6" s="25"/>
      <c r="J6" s="82"/>
      <c r="K6" s="25"/>
    </row>
    <row r="7" spans="2:11" s="68" customFormat="1" ht="14" x14ac:dyDescent="0.3">
      <c r="B7" s="134" t="s">
        <v>158</v>
      </c>
      <c r="C7" s="81" t="s">
        <v>88</v>
      </c>
      <c r="D7" s="80">
        <v>13729</v>
      </c>
      <c r="E7" s="80">
        <v>5596</v>
      </c>
      <c r="F7" s="80">
        <v>2313</v>
      </c>
      <c r="G7" s="80">
        <v>108</v>
      </c>
      <c r="H7" s="51">
        <f>SUM(D7:G7)</f>
        <v>21746</v>
      </c>
      <c r="I7" s="79" t="s">
        <v>96</v>
      </c>
      <c r="J7" s="118" t="s">
        <v>159</v>
      </c>
      <c r="K7" s="69"/>
    </row>
    <row r="8" spans="2:11" s="68" customFormat="1" ht="14" x14ac:dyDescent="0.3">
      <c r="B8" s="134"/>
      <c r="C8" s="78" t="s">
        <v>89</v>
      </c>
      <c r="D8" s="77">
        <v>9460</v>
      </c>
      <c r="E8" s="77">
        <v>2745</v>
      </c>
      <c r="F8" s="77">
        <v>1314</v>
      </c>
      <c r="G8" s="117">
        <v>0</v>
      </c>
      <c r="H8" s="49">
        <f t="shared" ref="H8:H14" si="0">SUM(D8:G8)</f>
        <v>13519</v>
      </c>
      <c r="I8" s="74" t="s">
        <v>97</v>
      </c>
      <c r="J8" s="119"/>
      <c r="K8" s="69"/>
    </row>
    <row r="9" spans="2:11" s="68" customFormat="1" ht="14" x14ac:dyDescent="0.3">
      <c r="B9" s="134"/>
      <c r="C9" s="78" t="s">
        <v>90</v>
      </c>
      <c r="D9" s="77">
        <v>16074</v>
      </c>
      <c r="E9" s="77">
        <v>8704</v>
      </c>
      <c r="F9" s="76">
        <v>2092</v>
      </c>
      <c r="G9" s="77">
        <v>106</v>
      </c>
      <c r="H9" s="49">
        <f t="shared" si="0"/>
        <v>26976</v>
      </c>
      <c r="I9" s="74" t="s">
        <v>98</v>
      </c>
      <c r="J9" s="119"/>
      <c r="K9" s="69"/>
    </row>
    <row r="10" spans="2:11" s="68" customFormat="1" ht="14" x14ac:dyDescent="0.3">
      <c r="B10" s="134"/>
      <c r="C10" s="78" t="s">
        <v>91</v>
      </c>
      <c r="D10" s="77">
        <v>10755</v>
      </c>
      <c r="E10" s="77">
        <v>6912</v>
      </c>
      <c r="F10" s="76">
        <v>2049</v>
      </c>
      <c r="G10" s="77">
        <v>177</v>
      </c>
      <c r="H10" s="49">
        <f>SUM(D10:G10)</f>
        <v>19893</v>
      </c>
      <c r="I10" s="74" t="s">
        <v>99</v>
      </c>
      <c r="J10" s="119"/>
      <c r="K10" s="69"/>
    </row>
    <row r="11" spans="2:11" s="68" customFormat="1" ht="14" x14ac:dyDescent="0.3">
      <c r="B11" s="134"/>
      <c r="C11" s="78" t="s">
        <v>92</v>
      </c>
      <c r="D11" s="76">
        <v>7986</v>
      </c>
      <c r="E11" s="77">
        <v>6926</v>
      </c>
      <c r="F11" s="76">
        <v>1527</v>
      </c>
      <c r="G11" s="77">
        <v>72</v>
      </c>
      <c r="H11" s="49">
        <f t="shared" si="0"/>
        <v>16511</v>
      </c>
      <c r="I11" s="74" t="s">
        <v>100</v>
      </c>
      <c r="J11" s="119"/>
      <c r="K11" s="69"/>
    </row>
    <row r="12" spans="2:11" s="68" customFormat="1" ht="14" x14ac:dyDescent="0.3">
      <c r="B12" s="134"/>
      <c r="C12" s="78" t="s">
        <v>93</v>
      </c>
      <c r="D12" s="76">
        <v>12250</v>
      </c>
      <c r="E12" s="76">
        <v>3500</v>
      </c>
      <c r="F12" s="76">
        <v>1680</v>
      </c>
      <c r="G12" s="76">
        <v>52</v>
      </c>
      <c r="H12" s="49">
        <f t="shared" si="0"/>
        <v>17482</v>
      </c>
      <c r="I12" s="74" t="s">
        <v>101</v>
      </c>
      <c r="J12" s="119"/>
      <c r="K12" s="69"/>
    </row>
    <row r="13" spans="2:11" s="68" customFormat="1" ht="14" x14ac:dyDescent="0.3">
      <c r="B13" s="134"/>
      <c r="C13" s="78" t="s">
        <v>94</v>
      </c>
      <c r="D13" s="117">
        <v>0</v>
      </c>
      <c r="E13" s="77">
        <v>637</v>
      </c>
      <c r="F13" s="76">
        <v>745</v>
      </c>
      <c r="G13" s="77">
        <v>12</v>
      </c>
      <c r="H13" s="49">
        <f>SUM(D13:G13)</f>
        <v>1394</v>
      </c>
      <c r="I13" s="74" t="s">
        <v>102</v>
      </c>
      <c r="J13" s="119"/>
      <c r="K13" s="69"/>
    </row>
    <row r="14" spans="2:11" s="68" customFormat="1" ht="14" x14ac:dyDescent="0.3">
      <c r="B14" s="134"/>
      <c r="C14" s="78" t="s">
        <v>95</v>
      </c>
      <c r="D14" s="77">
        <v>10871</v>
      </c>
      <c r="E14" s="77">
        <v>1355</v>
      </c>
      <c r="F14" s="117">
        <v>0</v>
      </c>
      <c r="G14" s="77">
        <v>98</v>
      </c>
      <c r="H14" s="49">
        <f>SUM(D14:G14)</f>
        <v>12324</v>
      </c>
      <c r="I14" s="74" t="s">
        <v>103</v>
      </c>
      <c r="J14" s="119"/>
      <c r="K14" s="69"/>
    </row>
    <row r="15" spans="2:11" s="68" customFormat="1" ht="15" customHeight="1" x14ac:dyDescent="0.3">
      <c r="B15" s="135"/>
      <c r="C15" s="73" t="s">
        <v>157</v>
      </c>
      <c r="D15" s="72">
        <f>SUM(D7:D14)</f>
        <v>81125</v>
      </c>
      <c r="E15" s="72">
        <f>SUM(E7:E14)</f>
        <v>36375</v>
      </c>
      <c r="F15" s="72">
        <f>SUM(F7:F14)</f>
        <v>11720</v>
      </c>
      <c r="G15" s="72">
        <f>SUM(G7:G14)</f>
        <v>625</v>
      </c>
      <c r="H15" s="71">
        <f>SUM(H7:H14)</f>
        <v>129845</v>
      </c>
      <c r="I15" s="70" t="s">
        <v>162</v>
      </c>
      <c r="J15" s="120"/>
      <c r="K15" s="69"/>
    </row>
    <row r="16" spans="2:11" s="68" customFormat="1" ht="15" customHeight="1" x14ac:dyDescent="0.3">
      <c r="B16" s="98" t="s">
        <v>160</v>
      </c>
      <c r="C16" s="101" t="s">
        <v>163</v>
      </c>
      <c r="D16" s="109">
        <v>7200</v>
      </c>
      <c r="E16" s="109">
        <v>1844</v>
      </c>
      <c r="F16" s="109">
        <v>66</v>
      </c>
      <c r="G16" s="117">
        <v>0</v>
      </c>
      <c r="H16" s="75">
        <f>SUM(D16:F16)</f>
        <v>9110</v>
      </c>
      <c r="I16" s="102" t="s">
        <v>164</v>
      </c>
      <c r="J16" s="100" t="s">
        <v>161</v>
      </c>
      <c r="K16" s="69"/>
    </row>
    <row r="17" spans="2:13" s="68" customFormat="1" ht="15" customHeight="1" x14ac:dyDescent="0.3">
      <c r="B17" s="138" t="s">
        <v>86</v>
      </c>
      <c r="C17" s="139"/>
      <c r="D17" s="99">
        <f>D15+D16</f>
        <v>88325</v>
      </c>
      <c r="E17" s="99">
        <f>E15+E16</f>
        <v>38219</v>
      </c>
      <c r="F17" s="99">
        <f>F15+F16</f>
        <v>11786</v>
      </c>
      <c r="G17" s="99">
        <f>G15+G16</f>
        <v>625</v>
      </c>
      <c r="H17" s="99">
        <f>H15+H16</f>
        <v>138955</v>
      </c>
      <c r="I17" s="125" t="s">
        <v>87</v>
      </c>
      <c r="J17" s="126"/>
      <c r="K17" s="69"/>
    </row>
    <row r="18" spans="2:13" s="24" customFormat="1" ht="15" customHeight="1" x14ac:dyDescent="0.3">
      <c r="B18" s="136" t="s">
        <v>172</v>
      </c>
      <c r="C18" s="106" t="s">
        <v>46</v>
      </c>
      <c r="D18" s="113">
        <v>3977</v>
      </c>
      <c r="E18" s="113">
        <v>244</v>
      </c>
      <c r="F18" s="67"/>
      <c r="G18" s="67"/>
      <c r="H18" s="51">
        <f>SUM(D18:G18)</f>
        <v>4221</v>
      </c>
      <c r="I18" s="3" t="s">
        <v>104</v>
      </c>
      <c r="J18" s="118" t="s">
        <v>173</v>
      </c>
    </row>
    <row r="19" spans="2:13" s="24" customFormat="1" ht="14" x14ac:dyDescent="0.3">
      <c r="B19" s="134"/>
      <c r="C19" s="106" t="s">
        <v>106</v>
      </c>
      <c r="D19" s="112">
        <v>2929</v>
      </c>
      <c r="E19" s="112">
        <v>160</v>
      </c>
      <c r="F19" s="65"/>
      <c r="G19" s="65"/>
      <c r="H19" s="49">
        <f t="shared" ref="H18:H25" si="1">SUM(D19:G19)</f>
        <v>3089</v>
      </c>
      <c r="I19" s="3" t="s">
        <v>105</v>
      </c>
      <c r="J19" s="119"/>
    </row>
    <row r="20" spans="2:13" s="24" customFormat="1" ht="14" x14ac:dyDescent="0.3">
      <c r="B20" s="134"/>
      <c r="C20" s="106" t="s">
        <v>12</v>
      </c>
      <c r="D20" s="112">
        <v>4808</v>
      </c>
      <c r="E20" s="112">
        <v>446</v>
      </c>
      <c r="G20" s="66"/>
      <c r="H20" s="49">
        <f>SUM(D20:G20)</f>
        <v>5254</v>
      </c>
      <c r="I20" s="3" t="s">
        <v>13</v>
      </c>
      <c r="J20" s="119"/>
    </row>
    <row r="21" spans="2:13" s="24" customFormat="1" ht="14" x14ac:dyDescent="0.3">
      <c r="B21" s="134"/>
      <c r="C21" s="106" t="s">
        <v>165</v>
      </c>
      <c r="D21" s="112">
        <v>3044</v>
      </c>
      <c r="E21" s="112">
        <v>123</v>
      </c>
      <c r="G21" s="65"/>
      <c r="H21" s="49">
        <f t="shared" si="1"/>
        <v>3167</v>
      </c>
      <c r="I21" s="3" t="s">
        <v>169</v>
      </c>
      <c r="J21" s="119"/>
    </row>
    <row r="22" spans="2:13" s="24" customFormat="1" ht="14" x14ac:dyDescent="0.3">
      <c r="B22" s="134"/>
      <c r="C22" s="106" t="s">
        <v>14</v>
      </c>
      <c r="D22" s="112">
        <v>4333</v>
      </c>
      <c r="E22" s="112">
        <v>138</v>
      </c>
      <c r="G22" s="65"/>
      <c r="H22" s="49">
        <f t="shared" si="1"/>
        <v>4471</v>
      </c>
      <c r="I22" s="2" t="s">
        <v>107</v>
      </c>
      <c r="J22" s="119"/>
    </row>
    <row r="23" spans="2:13" s="24" customFormat="1" ht="14" x14ac:dyDescent="0.3">
      <c r="B23" s="134"/>
      <c r="C23" s="106" t="s">
        <v>108</v>
      </c>
      <c r="D23" s="112">
        <v>3105</v>
      </c>
      <c r="E23" s="112">
        <v>221</v>
      </c>
      <c r="G23" s="65"/>
      <c r="H23" s="49">
        <f>SUM(D23:G23)</f>
        <v>3326</v>
      </c>
      <c r="I23" s="2" t="s">
        <v>15</v>
      </c>
      <c r="J23" s="119"/>
    </row>
    <row r="24" spans="2:13" s="24" customFormat="1" ht="14" x14ac:dyDescent="0.3">
      <c r="B24" s="134"/>
      <c r="C24" s="106" t="s">
        <v>16</v>
      </c>
      <c r="D24" s="112">
        <v>4698</v>
      </c>
      <c r="E24" s="112">
        <v>144</v>
      </c>
      <c r="G24" s="65"/>
      <c r="H24" s="49">
        <f t="shared" si="1"/>
        <v>4842</v>
      </c>
      <c r="I24" s="3" t="s">
        <v>109</v>
      </c>
      <c r="J24" s="119"/>
    </row>
    <row r="25" spans="2:13" s="24" customFormat="1" ht="14" x14ac:dyDescent="0.3">
      <c r="B25" s="134"/>
      <c r="C25" s="106" t="s">
        <v>49</v>
      </c>
      <c r="D25" s="112">
        <v>1583</v>
      </c>
      <c r="E25" s="112">
        <v>41</v>
      </c>
      <c r="G25" s="65"/>
      <c r="H25" s="49">
        <f t="shared" si="1"/>
        <v>1624</v>
      </c>
      <c r="I25" s="3" t="s">
        <v>110</v>
      </c>
      <c r="J25" s="119"/>
    </row>
    <row r="26" spans="2:13" s="24" customFormat="1" ht="15" customHeight="1" x14ac:dyDescent="0.3">
      <c r="B26" s="134"/>
      <c r="C26" s="106" t="s">
        <v>17</v>
      </c>
      <c r="D26" s="112">
        <v>3817</v>
      </c>
      <c r="E26" s="112">
        <v>820</v>
      </c>
      <c r="G26" s="50"/>
      <c r="H26" s="49">
        <f t="shared" ref="H26:H37" si="2">SUM(D26:G26)</f>
        <v>4637</v>
      </c>
      <c r="I26" s="3" t="s">
        <v>18</v>
      </c>
      <c r="J26" s="119"/>
      <c r="M26" s="3"/>
    </row>
    <row r="27" spans="2:13" s="24" customFormat="1" ht="14" x14ac:dyDescent="0.3">
      <c r="B27" s="134"/>
      <c r="C27" s="106" t="s">
        <v>39</v>
      </c>
      <c r="D27" s="112">
        <v>3855</v>
      </c>
      <c r="E27" s="112">
        <v>586</v>
      </c>
      <c r="G27" s="50"/>
      <c r="H27" s="49">
        <f>SUM(D27:G27)</f>
        <v>4441</v>
      </c>
      <c r="I27" s="2" t="s">
        <v>112</v>
      </c>
      <c r="J27" s="119"/>
    </row>
    <row r="28" spans="2:13" s="24" customFormat="1" ht="14" x14ac:dyDescent="0.3">
      <c r="B28" s="134"/>
      <c r="C28" s="106" t="s">
        <v>19</v>
      </c>
      <c r="D28" s="112">
        <v>3963</v>
      </c>
      <c r="E28" s="112">
        <v>677</v>
      </c>
      <c r="G28" s="50"/>
      <c r="H28" s="49">
        <f t="shared" si="2"/>
        <v>4640</v>
      </c>
      <c r="I28" s="2" t="s">
        <v>20</v>
      </c>
      <c r="J28" s="119"/>
    </row>
    <row r="29" spans="2:13" s="24" customFormat="1" ht="14" x14ac:dyDescent="0.3">
      <c r="B29" s="134"/>
      <c r="C29" s="106" t="s">
        <v>50</v>
      </c>
      <c r="D29" s="112">
        <v>4047</v>
      </c>
      <c r="E29" s="112">
        <v>239</v>
      </c>
      <c r="G29" s="50"/>
      <c r="H29" s="49">
        <f t="shared" si="2"/>
        <v>4286</v>
      </c>
      <c r="I29" s="2" t="s">
        <v>113</v>
      </c>
      <c r="J29" s="119"/>
    </row>
    <row r="30" spans="2:13" s="24" customFormat="1" ht="15" customHeight="1" x14ac:dyDescent="0.3">
      <c r="B30" s="134"/>
      <c r="C30" s="107" t="s">
        <v>21</v>
      </c>
      <c r="D30" s="112">
        <f>3710-71</f>
        <v>3639</v>
      </c>
      <c r="E30" s="112">
        <v>574</v>
      </c>
      <c r="G30" s="50"/>
      <c r="H30" s="49">
        <f t="shared" si="2"/>
        <v>4213</v>
      </c>
      <c r="I30" s="3" t="s">
        <v>114</v>
      </c>
      <c r="J30" s="119"/>
      <c r="M30" s="2"/>
    </row>
    <row r="31" spans="2:13" s="24" customFormat="1" ht="15" customHeight="1" x14ac:dyDescent="0.3">
      <c r="B31" s="134"/>
      <c r="C31" s="107" t="s">
        <v>115</v>
      </c>
      <c r="D31" s="112">
        <v>2240</v>
      </c>
      <c r="E31" s="112">
        <v>260</v>
      </c>
      <c r="F31" s="50"/>
      <c r="G31" s="50"/>
      <c r="H31" s="49">
        <f t="shared" si="2"/>
        <v>2500</v>
      </c>
      <c r="I31" s="3" t="s">
        <v>22</v>
      </c>
      <c r="J31" s="119"/>
      <c r="M31" s="2"/>
    </row>
    <row r="32" spans="2:13" s="24" customFormat="1" ht="15" customHeight="1" x14ac:dyDescent="0.3">
      <c r="B32" s="134"/>
      <c r="C32" s="107" t="s">
        <v>116</v>
      </c>
      <c r="D32" s="112">
        <v>608</v>
      </c>
      <c r="E32" s="112">
        <v>150</v>
      </c>
      <c r="F32" s="50"/>
      <c r="G32" s="50"/>
      <c r="H32" s="49">
        <f t="shared" si="2"/>
        <v>758</v>
      </c>
      <c r="I32" s="3" t="s">
        <v>117</v>
      </c>
      <c r="J32" s="119"/>
    </row>
    <row r="33" spans="2:11" s="24" customFormat="1" ht="15" customHeight="1" x14ac:dyDescent="0.3">
      <c r="B33" s="134"/>
      <c r="C33" s="107" t="s">
        <v>23</v>
      </c>
      <c r="D33" s="112">
        <v>3945</v>
      </c>
      <c r="E33" s="112">
        <v>177</v>
      </c>
      <c r="F33" s="50"/>
      <c r="G33" s="50"/>
      <c r="H33" s="49">
        <f t="shared" si="2"/>
        <v>4122</v>
      </c>
      <c r="I33" s="3" t="s">
        <v>156</v>
      </c>
      <c r="J33" s="119"/>
    </row>
    <row r="34" spans="2:11" s="24" customFormat="1" ht="15" customHeight="1" x14ac:dyDescent="0.3">
      <c r="B34" s="134"/>
      <c r="C34" s="107" t="s">
        <v>38</v>
      </c>
      <c r="D34" s="112">
        <v>1994</v>
      </c>
      <c r="E34" s="112">
        <v>148</v>
      </c>
      <c r="F34" s="50"/>
      <c r="G34" s="50"/>
      <c r="H34" s="49">
        <f t="shared" si="2"/>
        <v>2142</v>
      </c>
      <c r="I34" s="104" t="s">
        <v>118</v>
      </c>
      <c r="J34" s="119"/>
    </row>
    <row r="35" spans="2:11" s="24" customFormat="1" ht="15" customHeight="1" x14ac:dyDescent="0.3">
      <c r="B35" s="134"/>
      <c r="C35" s="107" t="s">
        <v>40</v>
      </c>
      <c r="D35" s="112">
        <v>2597</v>
      </c>
      <c r="E35" s="112">
        <v>139</v>
      </c>
      <c r="F35" s="50"/>
      <c r="G35" s="50"/>
      <c r="H35" s="49">
        <f t="shared" si="2"/>
        <v>2736</v>
      </c>
      <c r="I35" s="104" t="s">
        <v>41</v>
      </c>
      <c r="J35" s="119"/>
    </row>
    <row r="36" spans="2:11" s="24" customFormat="1" ht="15" customHeight="1" x14ac:dyDescent="0.3">
      <c r="B36" s="134"/>
      <c r="C36" s="107" t="s">
        <v>121</v>
      </c>
      <c r="D36" s="112">
        <v>2263</v>
      </c>
      <c r="E36" s="112">
        <v>287</v>
      </c>
      <c r="F36" s="50"/>
      <c r="G36" s="116"/>
      <c r="H36" s="49">
        <f t="shared" si="2"/>
        <v>2550</v>
      </c>
      <c r="I36" s="104" t="s">
        <v>119</v>
      </c>
      <c r="J36" s="119"/>
    </row>
    <row r="37" spans="2:11" s="24" customFormat="1" ht="15" customHeight="1" x14ac:dyDescent="0.3">
      <c r="B37" s="134"/>
      <c r="C37" s="107" t="s">
        <v>43</v>
      </c>
      <c r="D37" s="112">
        <v>2798</v>
      </c>
      <c r="E37" s="112">
        <v>152</v>
      </c>
      <c r="F37" s="50"/>
      <c r="G37" s="50"/>
      <c r="H37" s="49">
        <f t="shared" si="2"/>
        <v>2950</v>
      </c>
      <c r="I37" s="104" t="s">
        <v>120</v>
      </c>
      <c r="J37" s="119"/>
    </row>
    <row r="38" spans="2:11" s="24" customFormat="1" ht="15" customHeight="1" x14ac:dyDescent="0.3">
      <c r="B38" s="135"/>
      <c r="C38" s="108" t="s">
        <v>7</v>
      </c>
      <c r="D38" s="114">
        <f>SUM(D18:D37)</f>
        <v>64243</v>
      </c>
      <c r="E38" s="114">
        <f>SUM(E18:E37)</f>
        <v>5726</v>
      </c>
      <c r="F38" s="47"/>
      <c r="G38" s="47"/>
      <c r="H38" s="47">
        <f>SUM(H18:H37)</f>
        <v>69969</v>
      </c>
      <c r="I38" s="105" t="s">
        <v>11</v>
      </c>
      <c r="J38" s="120"/>
    </row>
    <row r="39" spans="2:11" s="24" customFormat="1" ht="14" x14ac:dyDescent="0.3">
      <c r="B39" s="134" t="s">
        <v>149</v>
      </c>
      <c r="C39" s="61" t="s">
        <v>111</v>
      </c>
      <c r="D39" s="113">
        <v>6716</v>
      </c>
      <c r="E39" s="113">
        <v>975</v>
      </c>
      <c r="F39" s="60"/>
      <c r="G39" s="52"/>
      <c r="H39" s="51">
        <f>SUM(D39:G39)</f>
        <v>7691</v>
      </c>
      <c r="I39" s="93" t="s">
        <v>24</v>
      </c>
      <c r="J39" s="119" t="s">
        <v>64</v>
      </c>
    </row>
    <row r="40" spans="2:11" s="24" customFormat="1" ht="14" x14ac:dyDescent="0.3">
      <c r="B40" s="134"/>
      <c r="C40" s="57" t="s">
        <v>25</v>
      </c>
      <c r="D40" s="112">
        <v>2089</v>
      </c>
      <c r="E40" s="112">
        <v>1137</v>
      </c>
      <c r="F40" s="59"/>
      <c r="G40" s="50"/>
      <c r="H40" s="49">
        <f t="shared" ref="H40:H48" si="3">SUM(D40:G40)</f>
        <v>3226</v>
      </c>
      <c r="I40" s="12" t="s">
        <v>26</v>
      </c>
      <c r="J40" s="119"/>
    </row>
    <row r="41" spans="2:11" s="24" customFormat="1" ht="14" x14ac:dyDescent="0.3">
      <c r="B41" s="134"/>
      <c r="C41" s="57" t="s">
        <v>122</v>
      </c>
      <c r="D41" s="112">
        <v>2017</v>
      </c>
      <c r="E41" s="112">
        <v>481</v>
      </c>
      <c r="F41" s="59"/>
      <c r="G41" s="50"/>
      <c r="H41" s="49">
        <f t="shared" si="3"/>
        <v>2498</v>
      </c>
      <c r="I41" s="11" t="s">
        <v>123</v>
      </c>
      <c r="J41" s="119"/>
    </row>
    <row r="42" spans="2:11" s="24" customFormat="1" ht="14" x14ac:dyDescent="0.3">
      <c r="B42" s="134"/>
      <c r="C42" s="57" t="s">
        <v>124</v>
      </c>
      <c r="D42" s="112">
        <v>3247</v>
      </c>
      <c r="E42" s="112">
        <v>451</v>
      </c>
      <c r="F42" s="59"/>
      <c r="G42" s="50"/>
      <c r="H42" s="49">
        <f t="shared" si="3"/>
        <v>3698</v>
      </c>
      <c r="I42" s="11" t="s">
        <v>125</v>
      </c>
      <c r="J42" s="119"/>
    </row>
    <row r="43" spans="2:11" s="24" customFormat="1" ht="14" x14ac:dyDescent="0.3">
      <c r="B43" s="134"/>
      <c r="C43" s="57" t="s">
        <v>51</v>
      </c>
      <c r="D43" s="112">
        <v>15990</v>
      </c>
      <c r="E43" s="112">
        <v>5248</v>
      </c>
      <c r="F43" s="59"/>
      <c r="G43" s="50"/>
      <c r="H43" s="49">
        <f>SUM(D43:G43)</f>
        <v>21238</v>
      </c>
      <c r="I43" s="11" t="s">
        <v>126</v>
      </c>
      <c r="J43" s="119"/>
    </row>
    <row r="44" spans="2:11" s="24" customFormat="1" ht="14" x14ac:dyDescent="0.3">
      <c r="B44" s="134"/>
      <c r="C44" s="57" t="s">
        <v>27</v>
      </c>
      <c r="D44" s="112">
        <v>71</v>
      </c>
      <c r="E44" s="112">
        <v>0</v>
      </c>
      <c r="F44" s="59"/>
      <c r="G44" s="50"/>
      <c r="H44" s="49">
        <f t="shared" si="3"/>
        <v>71</v>
      </c>
      <c r="I44" s="11" t="s">
        <v>127</v>
      </c>
      <c r="J44" s="119"/>
    </row>
    <row r="45" spans="2:11" s="24" customFormat="1" ht="14" x14ac:dyDescent="0.3">
      <c r="B45" s="134"/>
      <c r="C45" s="57" t="s">
        <v>28</v>
      </c>
      <c r="D45" s="112" t="s">
        <v>183</v>
      </c>
      <c r="E45" s="112">
        <v>219</v>
      </c>
      <c r="F45" s="59"/>
      <c r="G45" s="50"/>
      <c r="H45" s="49">
        <f t="shared" si="3"/>
        <v>219</v>
      </c>
      <c r="I45" s="13" t="s">
        <v>128</v>
      </c>
      <c r="J45" s="119"/>
    </row>
    <row r="46" spans="2:11" s="24" customFormat="1" ht="14" x14ac:dyDescent="0.3">
      <c r="B46" s="134"/>
      <c r="C46" s="57" t="s">
        <v>37</v>
      </c>
      <c r="D46" s="112">
        <v>5338</v>
      </c>
      <c r="E46" s="112">
        <v>998</v>
      </c>
      <c r="F46" s="59"/>
      <c r="G46" s="50"/>
      <c r="H46" s="49">
        <f t="shared" si="3"/>
        <v>6336</v>
      </c>
      <c r="I46" s="11" t="s">
        <v>42</v>
      </c>
      <c r="J46" s="119"/>
    </row>
    <row r="47" spans="2:11" s="24" customFormat="1" ht="14" x14ac:dyDescent="0.3">
      <c r="B47" s="134"/>
      <c r="C47" s="57" t="s">
        <v>129</v>
      </c>
      <c r="D47" s="112">
        <v>1830</v>
      </c>
      <c r="E47" s="112">
        <v>499</v>
      </c>
      <c r="F47" s="59"/>
      <c r="G47" s="50"/>
      <c r="H47" s="49">
        <f t="shared" si="3"/>
        <v>2329</v>
      </c>
      <c r="I47" s="13" t="s">
        <v>130</v>
      </c>
      <c r="J47" s="119"/>
    </row>
    <row r="48" spans="2:11" s="24" customFormat="1" ht="14" x14ac:dyDescent="0.3">
      <c r="B48" s="134"/>
      <c r="C48" s="57" t="s">
        <v>47</v>
      </c>
      <c r="D48" s="112">
        <v>164</v>
      </c>
      <c r="E48" s="112" t="s">
        <v>183</v>
      </c>
      <c r="F48" s="59"/>
      <c r="G48" s="50"/>
      <c r="H48" s="49">
        <f t="shared" si="3"/>
        <v>164</v>
      </c>
      <c r="I48" s="13" t="s">
        <v>48</v>
      </c>
      <c r="J48" s="119"/>
      <c r="K48" s="25"/>
    </row>
    <row r="49" spans="2:12" s="24" customFormat="1" ht="15" customHeight="1" x14ac:dyDescent="0.3">
      <c r="B49" s="135"/>
      <c r="C49" s="48" t="s">
        <v>7</v>
      </c>
      <c r="D49" s="114">
        <f>SUM(D39:D48)</f>
        <v>37462</v>
      </c>
      <c r="E49" s="114">
        <f>SUM(E39:E48)</f>
        <v>10008</v>
      </c>
      <c r="F49" s="47"/>
      <c r="G49" s="47"/>
      <c r="H49" s="47">
        <f>SUM(H39:H48)</f>
        <v>47470</v>
      </c>
      <c r="I49" s="62" t="s">
        <v>11</v>
      </c>
      <c r="J49" s="120"/>
      <c r="L49" s="58"/>
    </row>
    <row r="50" spans="2:12" s="24" customFormat="1" ht="15" customHeight="1" x14ac:dyDescent="0.3">
      <c r="B50" s="140" t="s">
        <v>174</v>
      </c>
      <c r="C50" s="141"/>
      <c r="D50" s="115">
        <f>D38+D49</f>
        <v>101705</v>
      </c>
      <c r="E50" s="115">
        <f>E38+E49</f>
        <v>15734</v>
      </c>
      <c r="F50" s="110"/>
      <c r="G50" s="110"/>
      <c r="H50" s="110">
        <f>H38+H49</f>
        <v>117439</v>
      </c>
      <c r="I50" s="127" t="s">
        <v>175</v>
      </c>
      <c r="J50" s="128"/>
      <c r="L50" s="58"/>
    </row>
    <row r="51" spans="2:12" s="24" customFormat="1" ht="14" x14ac:dyDescent="0.3">
      <c r="B51" s="134" t="s">
        <v>148</v>
      </c>
      <c r="C51" s="57" t="s">
        <v>139</v>
      </c>
      <c r="D51" s="56">
        <v>1808</v>
      </c>
      <c r="E51" s="50">
        <v>860</v>
      </c>
      <c r="F51" s="53"/>
      <c r="G51" s="50"/>
      <c r="H51" s="49">
        <f>SUM(D51:G51)</f>
        <v>2668</v>
      </c>
      <c r="I51" s="10" t="s">
        <v>140</v>
      </c>
      <c r="J51" s="119" t="s">
        <v>150</v>
      </c>
      <c r="K51" s="25"/>
    </row>
    <row r="52" spans="2:12" s="24" customFormat="1" ht="14" x14ac:dyDescent="0.3">
      <c r="B52" s="134"/>
      <c r="C52" s="57" t="s">
        <v>67</v>
      </c>
      <c r="D52" s="56">
        <v>2207</v>
      </c>
      <c r="E52" s="50">
        <v>834</v>
      </c>
      <c r="F52" s="53"/>
      <c r="G52" s="50"/>
      <c r="H52" s="49">
        <f>SUM(D52:G52)</f>
        <v>3041</v>
      </c>
      <c r="I52" s="16" t="s">
        <v>68</v>
      </c>
      <c r="J52" s="119"/>
      <c r="K52" s="25"/>
    </row>
    <row r="53" spans="2:12" s="24" customFormat="1" ht="14" x14ac:dyDescent="0.3">
      <c r="B53" s="134"/>
      <c r="C53" s="57" t="s">
        <v>59</v>
      </c>
      <c r="D53" s="56">
        <v>1158</v>
      </c>
      <c r="E53" s="50">
        <v>480</v>
      </c>
      <c r="F53" s="53"/>
      <c r="G53" s="50"/>
      <c r="H53" s="49">
        <f>SUM(D53:G53)</f>
        <v>1638</v>
      </c>
      <c r="I53" s="10" t="s">
        <v>58</v>
      </c>
      <c r="J53" s="119"/>
      <c r="K53" s="25"/>
    </row>
    <row r="54" spans="2:12" s="24" customFormat="1" ht="14" x14ac:dyDescent="0.3">
      <c r="B54" s="134"/>
      <c r="C54" s="55" t="s">
        <v>7</v>
      </c>
      <c r="D54" s="54">
        <f>SUM(D51:D53)</f>
        <v>5173</v>
      </c>
      <c r="E54" s="47">
        <f>SUM(E51:E53)</f>
        <v>2174</v>
      </c>
      <c r="F54" s="53"/>
      <c r="G54" s="49"/>
      <c r="H54" s="49">
        <f>SUM(H51:H53)</f>
        <v>7347</v>
      </c>
      <c r="I54" s="18" t="s">
        <v>11</v>
      </c>
      <c r="J54" s="119"/>
      <c r="K54" s="25"/>
    </row>
    <row r="55" spans="2:12" s="24" customFormat="1" ht="15" customHeight="1" x14ac:dyDescent="0.3">
      <c r="B55" s="136" t="s">
        <v>151</v>
      </c>
      <c r="C55" s="61" t="s">
        <v>56</v>
      </c>
      <c r="D55" s="56">
        <v>606</v>
      </c>
      <c r="E55" s="50">
        <v>35</v>
      </c>
      <c r="F55" s="52"/>
      <c r="G55" s="52"/>
      <c r="H55" s="51">
        <f t="shared" ref="H55:H70" si="4">SUM(D55:G55)</f>
        <v>641</v>
      </c>
      <c r="I55" s="9" t="s">
        <v>57</v>
      </c>
      <c r="J55" s="118" t="s">
        <v>180</v>
      </c>
      <c r="K55" s="25"/>
    </row>
    <row r="56" spans="2:12" s="24" customFormat="1" ht="14" x14ac:dyDescent="0.3">
      <c r="B56" s="134"/>
      <c r="C56" s="57" t="s">
        <v>81</v>
      </c>
      <c r="D56" s="56">
        <v>943</v>
      </c>
      <c r="E56" s="50">
        <v>759</v>
      </c>
      <c r="F56" s="50"/>
      <c r="G56" s="50"/>
      <c r="H56" s="49">
        <f t="shared" si="4"/>
        <v>1702</v>
      </c>
      <c r="I56" s="10" t="s">
        <v>52</v>
      </c>
      <c r="J56" s="119"/>
      <c r="K56" s="25"/>
    </row>
    <row r="57" spans="2:12" s="24" customFormat="1" ht="14" x14ac:dyDescent="0.3">
      <c r="B57" s="134"/>
      <c r="C57" s="57" t="s">
        <v>84</v>
      </c>
      <c r="D57" s="56">
        <v>1245</v>
      </c>
      <c r="E57" s="50">
        <v>352</v>
      </c>
      <c r="F57" s="50"/>
      <c r="G57" s="50"/>
      <c r="H57" s="49">
        <f t="shared" si="4"/>
        <v>1597</v>
      </c>
      <c r="I57" s="10" t="s">
        <v>85</v>
      </c>
      <c r="J57" s="119"/>
      <c r="K57" s="25"/>
    </row>
    <row r="58" spans="2:12" s="24" customFormat="1" ht="14" x14ac:dyDescent="0.3">
      <c r="B58" s="134"/>
      <c r="C58" s="57" t="s">
        <v>82</v>
      </c>
      <c r="D58" s="56">
        <v>964</v>
      </c>
      <c r="E58" s="50">
        <v>558</v>
      </c>
      <c r="F58" s="50"/>
      <c r="G58" s="50"/>
      <c r="H58" s="49">
        <f t="shared" si="4"/>
        <v>1522</v>
      </c>
      <c r="I58" s="10" t="s">
        <v>83</v>
      </c>
      <c r="J58" s="119"/>
      <c r="K58" s="25"/>
    </row>
    <row r="59" spans="2:12" s="24" customFormat="1" ht="14" x14ac:dyDescent="0.3">
      <c r="B59" s="134"/>
      <c r="C59" s="57" t="s">
        <v>77</v>
      </c>
      <c r="D59" s="56">
        <v>1304</v>
      </c>
      <c r="E59" s="50">
        <v>607</v>
      </c>
      <c r="F59" s="50"/>
      <c r="G59" s="50"/>
      <c r="H59" s="49">
        <f t="shared" si="4"/>
        <v>1911</v>
      </c>
      <c r="I59" s="16" t="s">
        <v>78</v>
      </c>
      <c r="J59" s="119"/>
      <c r="K59" s="25"/>
    </row>
    <row r="60" spans="2:12" s="24" customFormat="1" ht="14" x14ac:dyDescent="0.3">
      <c r="B60" s="134"/>
      <c r="C60" s="57" t="s">
        <v>137</v>
      </c>
      <c r="D60" s="56">
        <v>560</v>
      </c>
      <c r="E60" s="50">
        <v>359</v>
      </c>
      <c r="F60" s="50"/>
      <c r="G60" s="50"/>
      <c r="H60" s="49">
        <f t="shared" si="4"/>
        <v>919</v>
      </c>
      <c r="I60" s="10" t="s">
        <v>138</v>
      </c>
      <c r="J60" s="119"/>
      <c r="K60" s="25"/>
    </row>
    <row r="61" spans="2:12" s="24" customFormat="1" ht="14" x14ac:dyDescent="0.3">
      <c r="B61" s="137"/>
      <c r="C61" s="57" t="s">
        <v>166</v>
      </c>
      <c r="D61" s="56">
        <v>2105</v>
      </c>
      <c r="E61" s="50">
        <v>500</v>
      </c>
      <c r="F61" s="50"/>
      <c r="G61" s="50"/>
      <c r="H61" s="49">
        <f>SUM(D61:G61)</f>
        <v>2605</v>
      </c>
      <c r="I61" s="103" t="s">
        <v>167</v>
      </c>
      <c r="J61" s="124"/>
      <c r="K61" s="25"/>
    </row>
    <row r="62" spans="2:12" s="24" customFormat="1" ht="14" x14ac:dyDescent="0.3">
      <c r="B62" s="134"/>
      <c r="C62" s="64" t="s">
        <v>61</v>
      </c>
      <c r="D62" s="56">
        <v>2271</v>
      </c>
      <c r="E62" s="50">
        <v>1651</v>
      </c>
      <c r="F62" s="50"/>
      <c r="G62" s="50"/>
      <c r="H62" s="49">
        <f t="shared" si="4"/>
        <v>3922</v>
      </c>
      <c r="I62" s="10" t="s">
        <v>60</v>
      </c>
      <c r="J62" s="119"/>
      <c r="K62" s="25"/>
    </row>
    <row r="63" spans="2:12" s="24" customFormat="1" ht="14" x14ac:dyDescent="0.3">
      <c r="B63" s="134"/>
      <c r="C63" s="57" t="s">
        <v>79</v>
      </c>
      <c r="D63" s="56">
        <v>523</v>
      </c>
      <c r="E63" s="50">
        <v>294</v>
      </c>
      <c r="F63" s="50"/>
      <c r="G63" s="50"/>
      <c r="H63" s="49">
        <f t="shared" si="4"/>
        <v>817</v>
      </c>
      <c r="I63" s="10" t="s">
        <v>80</v>
      </c>
      <c r="J63" s="119"/>
      <c r="K63" s="25"/>
    </row>
    <row r="64" spans="2:12" s="24" customFormat="1" ht="14" x14ac:dyDescent="0.3">
      <c r="B64" s="134"/>
      <c r="C64" s="57" t="s">
        <v>141</v>
      </c>
      <c r="D64" s="56">
        <v>501</v>
      </c>
      <c r="E64" s="50">
        <v>352</v>
      </c>
      <c r="F64" s="50"/>
      <c r="G64" s="50"/>
      <c r="H64" s="49">
        <f t="shared" si="4"/>
        <v>853</v>
      </c>
      <c r="I64" s="10" t="s">
        <v>168</v>
      </c>
      <c r="J64" s="119"/>
      <c r="K64" s="25"/>
    </row>
    <row r="65" spans="2:11" s="24" customFormat="1" ht="14" x14ac:dyDescent="0.3">
      <c r="B65" s="134"/>
      <c r="C65" s="57" t="s">
        <v>142</v>
      </c>
      <c r="D65" s="56">
        <v>1735</v>
      </c>
      <c r="E65" s="50">
        <v>227</v>
      </c>
      <c r="F65" s="50"/>
      <c r="G65" s="50"/>
      <c r="H65" s="49">
        <f>SUM(D65:G65)</f>
        <v>1962</v>
      </c>
      <c r="I65" s="10" t="s">
        <v>143</v>
      </c>
      <c r="J65" s="119"/>
      <c r="K65" s="25"/>
    </row>
    <row r="66" spans="2:11" s="24" customFormat="1" ht="14" x14ac:dyDescent="0.3">
      <c r="B66" s="134"/>
      <c r="C66" s="57" t="s">
        <v>144</v>
      </c>
      <c r="D66" s="56">
        <v>571</v>
      </c>
      <c r="E66" s="50">
        <v>162</v>
      </c>
      <c r="F66" s="50"/>
      <c r="G66" s="50"/>
      <c r="H66" s="49">
        <f t="shared" si="4"/>
        <v>733</v>
      </c>
      <c r="I66" s="10" t="s">
        <v>145</v>
      </c>
      <c r="J66" s="119"/>
      <c r="K66" s="25"/>
    </row>
    <row r="67" spans="2:11" s="24" customFormat="1" ht="14" x14ac:dyDescent="0.3">
      <c r="B67" s="134"/>
      <c r="C67" s="57" t="s">
        <v>73</v>
      </c>
      <c r="D67" s="56">
        <v>576</v>
      </c>
      <c r="E67" s="50">
        <v>105</v>
      </c>
      <c r="F67" s="50"/>
      <c r="G67" s="50"/>
      <c r="H67" s="49">
        <f t="shared" si="4"/>
        <v>681</v>
      </c>
      <c r="I67" s="10" t="s">
        <v>74</v>
      </c>
      <c r="J67" s="119"/>
      <c r="K67" s="25"/>
    </row>
    <row r="68" spans="2:11" s="24" customFormat="1" ht="14" x14ac:dyDescent="0.3">
      <c r="B68" s="134"/>
      <c r="C68" s="111" t="s">
        <v>72</v>
      </c>
      <c r="D68" s="56">
        <v>806</v>
      </c>
      <c r="E68" s="50">
        <v>549</v>
      </c>
      <c r="F68" s="50"/>
      <c r="G68" s="50"/>
      <c r="H68" s="49">
        <f t="shared" si="4"/>
        <v>1355</v>
      </c>
      <c r="I68" s="10" t="s">
        <v>71</v>
      </c>
      <c r="J68" s="119"/>
      <c r="K68" s="25"/>
    </row>
    <row r="69" spans="2:11" s="24" customFormat="1" ht="14.25" customHeight="1" x14ac:dyDescent="0.3">
      <c r="B69" s="134"/>
      <c r="C69" s="57" t="s">
        <v>75</v>
      </c>
      <c r="D69" s="56">
        <v>686</v>
      </c>
      <c r="E69" s="50">
        <v>42</v>
      </c>
      <c r="F69" s="50"/>
      <c r="G69" s="50"/>
      <c r="H69" s="49">
        <f t="shared" si="4"/>
        <v>728</v>
      </c>
      <c r="I69" s="17" t="s">
        <v>76</v>
      </c>
      <c r="J69" s="119"/>
      <c r="K69" s="25"/>
    </row>
    <row r="70" spans="2:11" s="24" customFormat="1" ht="14" x14ac:dyDescent="0.3">
      <c r="B70" s="134"/>
      <c r="C70" s="57" t="s">
        <v>69</v>
      </c>
      <c r="D70" s="56">
        <v>602</v>
      </c>
      <c r="E70" s="50">
        <v>241</v>
      </c>
      <c r="F70" s="50"/>
      <c r="G70" s="50"/>
      <c r="H70" s="49">
        <f t="shared" si="4"/>
        <v>843</v>
      </c>
      <c r="I70" s="17" t="s">
        <v>70</v>
      </c>
      <c r="J70" s="119"/>
      <c r="K70" s="25"/>
    </row>
    <row r="71" spans="2:11" s="27" customFormat="1" ht="15" customHeight="1" x14ac:dyDescent="0.3">
      <c r="B71" s="135"/>
      <c r="C71" s="63" t="s">
        <v>7</v>
      </c>
      <c r="D71" s="47">
        <f>SUM(D55:D70)</f>
        <v>15998</v>
      </c>
      <c r="E71" s="47">
        <f>SUM(E55:E70)</f>
        <v>6793</v>
      </c>
      <c r="F71" s="47"/>
      <c r="G71" s="47"/>
      <c r="H71" s="47">
        <f>SUM(H55:H70)</f>
        <v>22791</v>
      </c>
      <c r="I71" s="18" t="s">
        <v>11</v>
      </c>
      <c r="J71" s="120"/>
      <c r="K71" s="30"/>
    </row>
    <row r="72" spans="2:11" s="24" customFormat="1" ht="15" customHeight="1" x14ac:dyDescent="0.3">
      <c r="B72" s="142" t="s">
        <v>176</v>
      </c>
      <c r="C72" s="139"/>
      <c r="D72" s="47">
        <f>D54+D71</f>
        <v>21171</v>
      </c>
      <c r="E72" s="47">
        <f>E54+E71</f>
        <v>8967</v>
      </c>
      <c r="F72" s="47"/>
      <c r="G72" s="47"/>
      <c r="H72" s="47">
        <f>H54+H71</f>
        <v>30138</v>
      </c>
      <c r="I72" s="129" t="s">
        <v>177</v>
      </c>
      <c r="J72" s="130"/>
    </row>
    <row r="73" spans="2:11" s="24" customFormat="1" ht="20.149999999999999" customHeight="1" x14ac:dyDescent="0.25">
      <c r="B73" s="131" t="s">
        <v>29</v>
      </c>
      <c r="C73" s="44" t="s">
        <v>30</v>
      </c>
      <c r="D73" s="43">
        <f>D15+D38+D54</f>
        <v>150541</v>
      </c>
      <c r="E73" s="43">
        <f t="shared" ref="E73" si="5">E15+E38+E54</f>
        <v>44275</v>
      </c>
      <c r="F73" s="43">
        <f>F15+F38+F54</f>
        <v>11720</v>
      </c>
      <c r="G73" s="43">
        <f>G15+G38+G54</f>
        <v>625</v>
      </c>
      <c r="H73" s="42">
        <f>SUM(D73:G73)</f>
        <v>207161</v>
      </c>
      <c r="I73" s="46" t="s">
        <v>31</v>
      </c>
      <c r="J73" s="121" t="s">
        <v>32</v>
      </c>
    </row>
    <row r="74" spans="2:11" s="24" customFormat="1" ht="20.149999999999999" customHeight="1" x14ac:dyDescent="0.25">
      <c r="B74" s="132"/>
      <c r="C74" s="44" t="s">
        <v>146</v>
      </c>
      <c r="D74" s="43">
        <f>D16+D49</f>
        <v>44662</v>
      </c>
      <c r="E74" s="43">
        <f>E16+E49</f>
        <v>11852</v>
      </c>
      <c r="F74" s="43">
        <f>F16+F49</f>
        <v>66</v>
      </c>
      <c r="G74" s="43"/>
      <c r="H74" s="42">
        <f>SUM(D74:G74)</f>
        <v>56580</v>
      </c>
      <c r="I74" s="45" t="s">
        <v>178</v>
      </c>
      <c r="J74" s="122"/>
    </row>
    <row r="75" spans="2:11" s="24" customFormat="1" ht="26" x14ac:dyDescent="0.25">
      <c r="B75" s="132"/>
      <c r="C75" s="44" t="s">
        <v>147</v>
      </c>
      <c r="D75" s="43">
        <f>D71</f>
        <v>15998</v>
      </c>
      <c r="E75" s="43">
        <f t="shared" ref="E75" si="6">E71</f>
        <v>6793</v>
      </c>
      <c r="F75" s="43"/>
      <c r="G75" s="43"/>
      <c r="H75" s="42">
        <f>SUM(D75:G75)</f>
        <v>22791</v>
      </c>
      <c r="I75" s="45" t="s">
        <v>179</v>
      </c>
      <c r="J75" s="122"/>
    </row>
    <row r="76" spans="2:11" s="24" customFormat="1" ht="21" customHeight="1" x14ac:dyDescent="0.25">
      <c r="B76" s="133"/>
      <c r="C76" s="44" t="s">
        <v>7</v>
      </c>
      <c r="D76" s="43">
        <f>+D75+D74+D73</f>
        <v>211201</v>
      </c>
      <c r="E76" s="43">
        <f>+E75+E74+E73</f>
        <v>62920</v>
      </c>
      <c r="F76" s="43">
        <f>+F75+F74+F73</f>
        <v>11786</v>
      </c>
      <c r="G76" s="43">
        <f>+G75+G74+G73</f>
        <v>625</v>
      </c>
      <c r="H76" s="42">
        <f>+H75+H74+H73</f>
        <v>286532</v>
      </c>
      <c r="I76" s="41" t="s">
        <v>11</v>
      </c>
      <c r="J76" s="123"/>
    </row>
    <row r="77" spans="2:11" s="24" customFormat="1" x14ac:dyDescent="0.3">
      <c r="B77" s="40" t="s">
        <v>33</v>
      </c>
      <c r="C77" s="25"/>
      <c r="D77" s="31"/>
      <c r="E77" s="31"/>
      <c r="F77" s="31"/>
      <c r="G77" s="31"/>
      <c r="H77" s="37"/>
      <c r="I77" s="26"/>
      <c r="J77" s="4" t="s">
        <v>34</v>
      </c>
    </row>
    <row r="78" spans="2:11" s="24" customFormat="1" x14ac:dyDescent="0.3">
      <c r="B78" s="39" t="s">
        <v>186</v>
      </c>
      <c r="C78" s="25"/>
      <c r="D78" s="31"/>
      <c r="E78" s="31"/>
      <c r="F78" s="31"/>
      <c r="G78" s="31"/>
      <c r="H78" s="37"/>
      <c r="J78" s="94" t="s">
        <v>187</v>
      </c>
    </row>
    <row r="79" spans="2:11" s="24" customFormat="1" x14ac:dyDescent="0.3">
      <c r="B79" s="39" t="s">
        <v>189</v>
      </c>
      <c r="C79" s="25"/>
      <c r="D79" s="31"/>
      <c r="E79" s="25"/>
      <c r="F79" s="31"/>
      <c r="G79" s="31"/>
      <c r="H79" s="30"/>
      <c r="J79" s="94" t="s">
        <v>188</v>
      </c>
    </row>
    <row r="80" spans="2:11" s="24" customFormat="1" x14ac:dyDescent="0.3">
      <c r="B80" s="38" t="s">
        <v>66</v>
      </c>
      <c r="C80" s="25"/>
      <c r="D80" s="31"/>
      <c r="E80" s="25"/>
      <c r="F80" s="31"/>
      <c r="G80" s="31"/>
      <c r="H80" s="30"/>
      <c r="I80" s="26"/>
      <c r="J80" s="94" t="s">
        <v>55</v>
      </c>
    </row>
    <row r="81" spans="2:10" s="24" customFormat="1" x14ac:dyDescent="0.3">
      <c r="B81" s="38" t="s">
        <v>170</v>
      </c>
      <c r="C81" s="25"/>
      <c r="D81" s="31"/>
      <c r="E81" s="25"/>
      <c r="F81" s="31"/>
      <c r="G81" s="31"/>
      <c r="H81" s="30"/>
      <c r="I81" s="26"/>
      <c r="J81" s="94" t="s">
        <v>171</v>
      </c>
    </row>
    <row r="82" spans="2:10" s="24" customFormat="1" x14ac:dyDescent="0.3">
      <c r="B82" s="6" t="s">
        <v>184</v>
      </c>
      <c r="C82" s="25"/>
      <c r="D82" s="14"/>
      <c r="E82" s="31"/>
      <c r="F82" s="25"/>
      <c r="G82" s="25"/>
      <c r="H82" s="37"/>
      <c r="I82" s="26"/>
      <c r="J82" s="15" t="s">
        <v>185</v>
      </c>
    </row>
    <row r="83" spans="2:10" s="33" customFormat="1" x14ac:dyDescent="0.3">
      <c r="B83" s="6" t="s">
        <v>53</v>
      </c>
      <c r="C83" s="35"/>
      <c r="D83" s="7"/>
      <c r="E83" s="36"/>
      <c r="F83" s="35"/>
      <c r="G83" s="35"/>
      <c r="H83" s="34"/>
      <c r="J83" s="95" t="s">
        <v>54</v>
      </c>
    </row>
    <row r="84" spans="2:10" s="33" customFormat="1" x14ac:dyDescent="0.3">
      <c r="B84" s="6" t="s">
        <v>135</v>
      </c>
      <c r="C84" s="35"/>
      <c r="D84" s="8"/>
      <c r="E84" s="36"/>
      <c r="F84" s="35"/>
      <c r="G84" s="35"/>
      <c r="H84" s="34"/>
      <c r="J84" s="95" t="s">
        <v>131</v>
      </c>
    </row>
    <row r="85" spans="2:10" s="33" customFormat="1" x14ac:dyDescent="0.3">
      <c r="B85" s="6" t="s">
        <v>136</v>
      </c>
      <c r="C85" s="35"/>
      <c r="D85" s="7"/>
      <c r="E85" s="36"/>
      <c r="F85" s="35"/>
      <c r="G85" s="35"/>
      <c r="H85" s="34"/>
      <c r="J85" s="95" t="s">
        <v>132</v>
      </c>
    </row>
    <row r="86" spans="2:10" s="24" customFormat="1" x14ac:dyDescent="0.3">
      <c r="C86" s="25"/>
      <c r="D86" s="31"/>
      <c r="E86" s="25"/>
      <c r="F86" s="31"/>
      <c r="G86" s="25"/>
      <c r="H86" s="30"/>
      <c r="I86" s="26"/>
      <c r="J86" s="96" t="s">
        <v>62</v>
      </c>
    </row>
    <row r="87" spans="2:10" s="24" customFormat="1" x14ac:dyDescent="0.3">
      <c r="B87" s="19" t="s">
        <v>154</v>
      </c>
      <c r="H87" s="27"/>
      <c r="I87" s="26"/>
      <c r="J87" s="97" t="s">
        <v>153</v>
      </c>
    </row>
    <row r="88" spans="2:10" s="24" customFormat="1" x14ac:dyDescent="0.3">
      <c r="B88" s="32" t="s">
        <v>155</v>
      </c>
      <c r="H88" s="27"/>
      <c r="I88" s="26"/>
      <c r="J88" s="96" t="s">
        <v>152</v>
      </c>
    </row>
    <row r="89" spans="2:10" s="24" customFormat="1" x14ac:dyDescent="0.3">
      <c r="B89" s="32" t="s">
        <v>65</v>
      </c>
      <c r="C89" s="25"/>
      <c r="D89" s="25"/>
      <c r="E89" s="31"/>
      <c r="F89" s="31"/>
      <c r="G89" s="25"/>
      <c r="H89" s="30"/>
      <c r="I89" s="26"/>
      <c r="J89" s="95" t="s">
        <v>133</v>
      </c>
    </row>
    <row r="90" spans="2:10" s="24" customFormat="1" x14ac:dyDescent="0.3">
      <c r="B90" s="32" t="s">
        <v>63</v>
      </c>
      <c r="C90" s="25"/>
      <c r="D90" s="25"/>
      <c r="E90" s="31"/>
      <c r="F90" s="31"/>
      <c r="G90" s="25"/>
      <c r="H90" s="30"/>
      <c r="I90" s="26"/>
      <c r="J90" s="95" t="s">
        <v>134</v>
      </c>
    </row>
    <row r="91" spans="2:10" s="24" customFormat="1" x14ac:dyDescent="0.3">
      <c r="B91" s="29"/>
      <c r="H91" s="27"/>
      <c r="I91" s="26"/>
    </row>
    <row r="92" spans="2:10" s="24" customFormat="1" x14ac:dyDescent="0.3">
      <c r="B92" s="28" t="s">
        <v>35</v>
      </c>
      <c r="H92" s="27"/>
      <c r="I92" s="26"/>
      <c r="J92" s="5" t="s">
        <v>36</v>
      </c>
    </row>
    <row r="93" spans="2:10" s="24" customFormat="1" x14ac:dyDescent="0.3">
      <c r="H93" s="27"/>
      <c r="I93" s="26"/>
      <c r="J93" s="25"/>
    </row>
    <row r="94" spans="2:10" s="24" customFormat="1" x14ac:dyDescent="0.3">
      <c r="H94" s="27"/>
      <c r="I94" s="26"/>
      <c r="J94" s="25"/>
    </row>
    <row r="95" spans="2:10" s="24" customFormat="1" x14ac:dyDescent="0.3">
      <c r="H95" s="27"/>
      <c r="I95" s="26"/>
      <c r="J95" s="25"/>
    </row>
    <row r="96" spans="2:10" s="24" customFormat="1" x14ac:dyDescent="0.3">
      <c r="H96" s="27"/>
      <c r="I96" s="26"/>
      <c r="J96" s="25"/>
    </row>
    <row r="97" spans="8:10" s="24" customFormat="1" x14ac:dyDescent="0.3">
      <c r="H97" s="27"/>
      <c r="I97" s="26"/>
      <c r="J97" s="25"/>
    </row>
    <row r="98" spans="8:10" s="24" customFormat="1" x14ac:dyDescent="0.3">
      <c r="H98" s="27"/>
      <c r="I98" s="26"/>
      <c r="J98" s="25"/>
    </row>
    <row r="99" spans="8:10" s="24" customFormat="1" x14ac:dyDescent="0.3">
      <c r="H99" s="27"/>
      <c r="I99" s="26"/>
      <c r="J99" s="25"/>
    </row>
    <row r="100" spans="8:10" s="24" customFormat="1" x14ac:dyDescent="0.3">
      <c r="H100" s="27"/>
      <c r="I100" s="26"/>
      <c r="J100" s="25"/>
    </row>
    <row r="101" spans="8:10" s="24" customFormat="1" x14ac:dyDescent="0.3">
      <c r="H101" s="27"/>
      <c r="I101" s="26"/>
      <c r="J101" s="25"/>
    </row>
    <row r="102" spans="8:10" s="24" customFormat="1" x14ac:dyDescent="0.3">
      <c r="H102" s="27"/>
      <c r="I102" s="26"/>
      <c r="J102" s="25"/>
    </row>
    <row r="103" spans="8:10" s="24" customFormat="1" x14ac:dyDescent="0.3">
      <c r="H103" s="27"/>
      <c r="I103" s="26"/>
      <c r="J103" s="25"/>
    </row>
    <row r="104" spans="8:10" s="24" customFormat="1" x14ac:dyDescent="0.3">
      <c r="H104" s="27"/>
      <c r="I104" s="26"/>
      <c r="J104" s="25"/>
    </row>
    <row r="105" spans="8:10" s="24" customFormat="1" x14ac:dyDescent="0.3">
      <c r="H105" s="27"/>
      <c r="I105" s="26"/>
      <c r="J105" s="25"/>
    </row>
    <row r="106" spans="8:10" s="24" customFormat="1" x14ac:dyDescent="0.3">
      <c r="H106" s="27"/>
      <c r="I106" s="26"/>
      <c r="J106" s="25"/>
    </row>
    <row r="107" spans="8:10" s="24" customFormat="1" x14ac:dyDescent="0.3">
      <c r="H107" s="27"/>
      <c r="I107" s="26"/>
      <c r="J107" s="25"/>
    </row>
    <row r="108" spans="8:10" s="24" customFormat="1" x14ac:dyDescent="0.3">
      <c r="H108" s="27"/>
      <c r="I108" s="26"/>
      <c r="J108" s="25"/>
    </row>
    <row r="109" spans="8:10" s="24" customFormat="1" x14ac:dyDescent="0.3">
      <c r="H109" s="27"/>
      <c r="I109" s="26"/>
      <c r="J109" s="25"/>
    </row>
    <row r="110" spans="8:10" s="24" customFormat="1" x14ac:dyDescent="0.3">
      <c r="H110" s="27"/>
      <c r="I110" s="26"/>
      <c r="J110" s="25"/>
    </row>
  </sheetData>
  <mergeCells count="18">
    <mergeCell ref="B73:B76"/>
    <mergeCell ref="B39:B49"/>
    <mergeCell ref="B7:B15"/>
    <mergeCell ref="B51:B54"/>
    <mergeCell ref="B55:B71"/>
    <mergeCell ref="B17:C17"/>
    <mergeCell ref="B18:B38"/>
    <mergeCell ref="B50:C50"/>
    <mergeCell ref="B72:C72"/>
    <mergeCell ref="J7:J15"/>
    <mergeCell ref="J73:J76"/>
    <mergeCell ref="J55:J71"/>
    <mergeCell ref="J51:J54"/>
    <mergeCell ref="J39:J49"/>
    <mergeCell ref="I17:J17"/>
    <mergeCell ref="J18:J38"/>
    <mergeCell ref="I50:J50"/>
    <mergeCell ref="I72:J72"/>
  </mergeCells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 alignWithMargins="0">
    <oddFooter>&amp;L&amp;F</oddFooter>
  </headerFooter>
  <rowBreaks count="1" manualBreakCount="1">
    <brk id="50" max="16383" man="1"/>
  </rowBreaks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אונ' מפורט כולל חינוך</vt:lpstr>
      <vt:lpstr>'אונ'' מפורט כולל חינוך'!WPrint_TitlesW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Avner Gordon</cp:lastModifiedBy>
  <cp:lastPrinted>2022-10-19T08:37:43Z</cp:lastPrinted>
  <dcterms:created xsi:type="dcterms:W3CDTF">2007-09-05T07:23:26Z</dcterms:created>
  <dcterms:modified xsi:type="dcterms:W3CDTF">2023-11-23T11:08:06Z</dcterms:modified>
</cp:coreProperties>
</file>