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3A8D53DC-1027-420E-B50C-3DE5C31308AD}" xr6:coauthVersionLast="36" xr6:coauthVersionMax="36" xr10:uidLastSave="{00000000-0000-0000-0000-000000000000}"/>
  <bookViews>
    <workbookView xWindow="480" yWindow="80" windowWidth="18240" windowHeight="11570" xr2:uid="{00000000-000D-0000-FFFF-FFFF00000000}"/>
  </bookViews>
  <sheets>
    <sheet name="Table 12" sheetId="1" r:id="rId1"/>
  </sheets>
  <definedNames>
    <definedName name="TM1REBUILDOPTION">1</definedName>
  </definedNames>
  <calcPr calcId="191029" concurrentCalc="0"/>
</workbook>
</file>

<file path=xl/calcChain.xml><?xml version="1.0" encoding="utf-8"?>
<calcChain xmlns="http://schemas.openxmlformats.org/spreadsheetml/2006/main">
  <c r="AB19" i="1" l="1"/>
  <c r="AC12" i="1"/>
  <c r="AC7" i="1"/>
  <c r="AC44" i="1"/>
  <c r="AC8" i="1"/>
  <c r="AC9" i="1"/>
  <c r="AC10" i="1"/>
  <c r="AC11" i="1"/>
  <c r="AC13" i="1"/>
  <c r="AC14" i="1"/>
  <c r="AC15" i="1"/>
  <c r="AC16" i="1"/>
  <c r="AC17" i="1"/>
  <c r="AC18" i="1"/>
  <c r="AB6" i="1"/>
  <c r="AC19" i="1"/>
  <c r="AC32" i="1"/>
  <c r="AC6" i="1"/>
  <c r="AB32" i="1"/>
  <c r="AB44" i="1"/>
  <c r="AB7" i="1"/>
  <c r="AB8" i="1"/>
  <c r="AB9" i="1"/>
  <c r="AB10" i="1"/>
  <c r="AB11" i="1"/>
  <c r="AB12" i="1"/>
  <c r="AB13" i="1"/>
  <c r="AB14" i="1"/>
  <c r="AB15" i="1"/>
  <c r="AB16" i="1"/>
  <c r="AB17" i="1"/>
  <c r="AB18" i="1"/>
  <c r="K19" i="1"/>
  <c r="G19" i="1"/>
  <c r="I19" i="1"/>
  <c r="J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H19" i="1"/>
  <c r="F19" i="1"/>
  <c r="E19" i="1"/>
  <c r="D19" i="1"/>
  <c r="C19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32" i="1"/>
  <c r="AA6" i="1"/>
  <c r="Z20" i="1"/>
  <c r="Z22" i="1"/>
  <c r="Z19" i="1"/>
  <c r="Z32" i="1"/>
  <c r="Y32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X32" i="1"/>
  <c r="X6" i="1"/>
  <c r="D32" i="1"/>
  <c r="D6" i="1"/>
  <c r="E32" i="1"/>
  <c r="E6" i="1"/>
  <c r="H32" i="1"/>
  <c r="H6" i="1"/>
  <c r="I32" i="1"/>
  <c r="I6" i="1"/>
  <c r="L32" i="1"/>
  <c r="L6" i="1"/>
  <c r="M32" i="1"/>
  <c r="M6" i="1"/>
  <c r="P32" i="1"/>
  <c r="P6" i="1"/>
  <c r="Q32" i="1"/>
  <c r="Q6" i="1"/>
  <c r="T32" i="1"/>
  <c r="T6" i="1"/>
  <c r="U32" i="1"/>
  <c r="U6" i="1"/>
  <c r="V32" i="1"/>
  <c r="V6" i="1"/>
  <c r="W32" i="1"/>
  <c r="W6" i="1"/>
  <c r="F32" i="1"/>
  <c r="F6" i="1"/>
  <c r="G32" i="1"/>
  <c r="G6" i="1"/>
  <c r="J32" i="1"/>
  <c r="J6" i="1"/>
  <c r="K32" i="1"/>
  <c r="K6" i="1"/>
  <c r="N32" i="1"/>
  <c r="N6" i="1"/>
  <c r="O32" i="1"/>
  <c r="O6" i="1"/>
  <c r="R32" i="1"/>
  <c r="R6" i="1"/>
  <c r="S32" i="1"/>
  <c r="S6" i="1"/>
  <c r="C32" i="1"/>
  <c r="C6" i="1"/>
</calcChain>
</file>

<file path=xl/sharedStrings.xml><?xml version="1.0" encoding="utf-8"?>
<sst xmlns="http://schemas.openxmlformats.org/spreadsheetml/2006/main" count="162" uniqueCount="108">
  <si>
    <t>חינוך והכשרה להוראה</t>
  </si>
  <si>
    <t>מדעי החברה</t>
  </si>
  <si>
    <t>עסקים ומדעי הניהול</t>
  </si>
  <si>
    <t>משפטים</t>
  </si>
  <si>
    <t>רפואה</t>
  </si>
  <si>
    <t>מקצועות עזר רפואיים</t>
  </si>
  <si>
    <t>מתמטיקה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</si>
  <si>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</si>
  <si>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</si>
  <si>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</si>
  <si>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</si>
  <si>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מדעי הרוח</t>
  </si>
  <si>
    <t>תשנ"ז</t>
  </si>
  <si>
    <t>תשנ"ח</t>
  </si>
  <si>
    <t>תשנ"ט</t>
  </si>
  <si>
    <t>תש"ס</t>
  </si>
  <si>
    <t>תשס"א</t>
  </si>
  <si>
    <t>תשס"ב</t>
  </si>
  <si>
    <t>תשס"ג</t>
  </si>
  <si>
    <t>תשס"ד</t>
  </si>
  <si>
    <t>תשס"ה</t>
  </si>
  <si>
    <t>תשס"ו</t>
  </si>
  <si>
    <t>תשס"ז</t>
  </si>
  <si>
    <t>תשס"ח</t>
  </si>
  <si>
    <t>תשס"ט</t>
  </si>
  <si>
    <t>תש"ע</t>
  </si>
  <si>
    <t>תשע"א</t>
  </si>
  <si>
    <t>תשע"ב</t>
  </si>
  <si>
    <t>תשע"ג</t>
  </si>
  <si>
    <t>תשע"ד</t>
  </si>
  <si>
    <t>תשע"ה</t>
  </si>
  <si>
    <t>מכללות אקדמיות לחינוך</t>
  </si>
  <si>
    <t>אוניברסיטאות</t>
  </si>
  <si>
    <t>תשע"ו</t>
  </si>
  <si>
    <t>תשע"ז</t>
  </si>
  <si>
    <t>תשע"ח</t>
  </si>
  <si>
    <t>מוסדות להשכלה גבוהה - סה"כ</t>
  </si>
  <si>
    <t>תחום לימודים</t>
  </si>
  <si>
    <t>תחומי לימוד - סה"כ</t>
  </si>
  <si>
    <t>תשע"ט</t>
  </si>
  <si>
    <t>תש"ף</t>
  </si>
  <si>
    <t>תשפ"א</t>
  </si>
  <si>
    <t>הערות:</t>
  </si>
  <si>
    <t>מקור: למ"ס</t>
  </si>
  <si>
    <t>מכללות אקדמיות</t>
  </si>
  <si>
    <t>הנתונים אינם כוללים מספרי סטודנטים באוניברסיטה הפתוחה.</t>
  </si>
  <si>
    <t>1996/97</t>
  </si>
  <si>
    <t>1997/98</t>
  </si>
  <si>
    <t>1998/99</t>
  </si>
  <si>
    <t>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</si>
  <si>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</si>
  <si>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</si>
  <si>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</si>
  <si>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</si>
  <si>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</si>
  <si>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</si>
  <si>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</si>
  <si>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</si>
  <si>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</si>
  <si>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</si>
  <si>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</si>
  <si>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</si>
  <si>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</si>
  <si>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</si>
  <si>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</si>
  <si>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</si>
  <si>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</si>
  <si>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</si>
  <si>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</si>
  <si>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</si>
  <si>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</si>
  <si>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לפי תחום וסוג מוסד</t>
  </si>
  <si>
    <t>by field of study and type of Institution</t>
  </si>
  <si>
    <t>Humanities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</si>
  <si>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</si>
  <si>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</si>
  <si>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</si>
  <si>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</si>
  <si>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</si>
  <si>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</si>
  <si>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</si>
  <si>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</si>
  <si>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</si>
  <si>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</si>
  <si>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</si>
  <si>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סוג מוסד</t>
  </si>
  <si>
    <t>Type of Institution</t>
  </si>
  <si>
    <t>Institutions of Higher Education- Total</t>
  </si>
  <si>
    <t>Field of Study</t>
  </si>
  <si>
    <t>Field of Study- Total</t>
  </si>
  <si>
    <t>Universities</t>
  </si>
  <si>
    <t>Academic Colleges</t>
  </si>
  <si>
    <t>Academic Colleges of Education</t>
  </si>
  <si>
    <t>Notes:</t>
  </si>
  <si>
    <t>Since 2015/16 data on Ariel University is included with the data on universities.</t>
  </si>
  <si>
    <t>Source: C.B.S</t>
  </si>
  <si>
    <t>מתשע"ו נתוני הסטודנטים של אוניברסיטת אריאל כלולים בנתוני האוניברסיטאות.</t>
  </si>
  <si>
    <t>Students at the Open University are not included.</t>
  </si>
  <si>
    <t>בשנים תשנ"ז-תש"ס סה"כ הסטודנטים באוניברסיטאות כוללים סטודנטים מתחום לא ידוע.</t>
  </si>
  <si>
    <t>In the years 1996/97-1999/2000 the total number of universities studends includes students of an unknown field.</t>
  </si>
  <si>
    <t>לוח 12: סטודנטים שנה א' במוסדות להשכלה גבוהה</t>
  </si>
  <si>
    <t>Table 12: Freshman Students in Institutions of Higher Education</t>
  </si>
  <si>
    <t>תשפ"ב</t>
  </si>
  <si>
    <t>2021/22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</si>
  <si>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</si>
  <si>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</si>
  <si>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תשפ"ג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</si>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</sst>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9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9"/>
      <color theme="1"/>
      <name val="David"/>
      <family val="2"/>
    </font>
    <font>
      <b/>
      <sz val="10"/>
      <color theme="1"/>
      <name val="David"/>
      <family val="2"/>
    </font>
    <font>
      <sz val="10"/>
      <color theme="1"/>
      <name val="David"/>
      <family val="2"/>
    </font>
    <font>
      <sz val="9"/>
      <name val="David"/>
      <family val="2"/>
    </font>
    <font>
      <b/>
      <sz val="12"/>
      <name val="David"/>
      <family val="2"/>
      <charset val="177"/>
    </font>
    <font>
      <sz val="10"/>
      <name val="Arial"/>
      <family val="2"/>
    </font>
    <font>
      <sz val="12"/>
      <name val="David"/>
      <family val="2"/>
    </font>
    <font>
      <sz val="11"/>
      <color theme="1"/>
      <name val="David"/>
      <family val="2"/>
    </font>
    <font>
      <sz val="11"/>
      <name val="David"/>
      <family val="2"/>
    </font>
    <font>
      <sz val="10"/>
      <name val="David"/>
      <family val="2"/>
    </font>
    <font>
      <sz val="10"/>
      <color theme="1"/>
      <name val="David"/>
      <family val="2"/>
      <charset val="177"/>
    </font>
    <font>
      <sz val="12"/>
      <name val="Courier"/>
      <family val="3"/>
    </font>
    <font>
      <sz val="9"/>
      <color theme="1"/>
      <name val="David"/>
      <family val="2"/>
      <charset val="177"/>
    </font>
    <font>
      <sz val="9"/>
      <name val="Times New Roman"/>
      <family val="1"/>
      <charset val="177"/>
    </font>
    <font>
      <b/>
      <sz val="10"/>
      <name val="Arial"/>
      <family val="2"/>
    </font>
    <font>
      <sz val="9"/>
      <name val="Times New Roman"/>
      <family val="1"/>
    </font>
    <font>
      <sz val="9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 applyProtection="0"/>
    <xf numFmtId="0" fontId="13" fillId="0" borderId="0" applyFont="0"/>
    <xf numFmtId="0" fontId="7" fillId="0" borderId="0"/>
  </cellStyleXfs>
  <cellXfs count="60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0" fontId="4" fillId="0" borderId="0" xfId="0" applyFont="1" applyBorder="1"/>
    <xf numFmtId="165" fontId="4" fillId="0" borderId="0" xfId="1" applyNumberFormat="1" applyFont="1" applyBorder="1"/>
    <xf numFmtId="165" fontId="4" fillId="0" borderId="0" xfId="1" applyNumberFormat="1" applyFont="1" applyBorder="1" applyAlignment="1"/>
    <xf numFmtId="165" fontId="3" fillId="0" borderId="0" xfId="1" applyNumberFormat="1" applyFont="1" applyBorder="1"/>
    <xf numFmtId="166" fontId="4" fillId="0" borderId="0" xfId="0" applyNumberFormat="1" applyFont="1" applyBorder="1"/>
    <xf numFmtId="165" fontId="4" fillId="0" borderId="1" xfId="1" applyNumberFormat="1" applyFont="1" applyBorder="1"/>
    <xf numFmtId="165" fontId="4" fillId="0" borderId="1" xfId="1" applyNumberFormat="1" applyFont="1" applyBorder="1" applyAlignment="1"/>
    <xf numFmtId="165" fontId="4" fillId="0" borderId="1" xfId="1" applyNumberFormat="1" applyFont="1" applyFill="1" applyBorder="1"/>
    <xf numFmtId="0" fontId="5" fillId="0" borderId="0" xfId="0" applyFont="1" applyFill="1" applyBorder="1"/>
    <xf numFmtId="49" fontId="3" fillId="0" borderId="2" xfId="1" applyNumberFormat="1" applyFont="1" applyFill="1" applyBorder="1" applyAlignment="1">
      <alignment horizontal="right" readingOrder="2"/>
    </xf>
    <xf numFmtId="165" fontId="3" fillId="0" borderId="3" xfId="1" applyNumberFormat="1" applyFont="1" applyFill="1" applyBorder="1"/>
    <xf numFmtId="165" fontId="3" fillId="0" borderId="4" xfId="1" applyNumberFormat="1" applyFont="1" applyFill="1" applyBorder="1"/>
    <xf numFmtId="165" fontId="3" fillId="0" borderId="2" xfId="1" applyNumberFormat="1" applyFont="1" applyFill="1" applyBorder="1" applyAlignment="1"/>
    <xf numFmtId="165" fontId="3" fillId="0" borderId="6" xfId="1" applyNumberFormat="1" applyFont="1" applyFill="1" applyBorder="1"/>
    <xf numFmtId="165" fontId="3" fillId="0" borderId="7" xfId="1" applyNumberFormat="1" applyFont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165" fontId="4" fillId="0" borderId="11" xfId="1" applyNumberFormat="1" applyFont="1" applyBorder="1"/>
    <xf numFmtId="165" fontId="3" fillId="0" borderId="5" xfId="1" applyNumberFormat="1" applyFont="1" applyFill="1" applyBorder="1"/>
    <xf numFmtId="0" fontId="3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5" fontId="4" fillId="0" borderId="0" xfId="1" applyNumberFormat="1" applyFont="1" applyFill="1" applyBorder="1"/>
    <xf numFmtId="0" fontId="6" fillId="0" borderId="0" xfId="0" applyFont="1" applyFill="1" applyAlignment="1" applyProtection="1">
      <alignment horizontal="right" readingOrder="2"/>
    </xf>
    <xf numFmtId="37" fontId="8" fillId="0" borderId="0" xfId="3" applyNumberFormat="1" applyFont="1" applyAlignment="1" applyProtection="1">
      <alignment horizontal="right"/>
    </xf>
    <xf numFmtId="165" fontId="2" fillId="0" borderId="0" xfId="1" applyNumberFormat="1" applyFont="1" applyFill="1" applyBorder="1"/>
    <xf numFmtId="0" fontId="6" fillId="0" borderId="0" xfId="0" applyFont="1" applyFill="1" applyAlignment="1" applyProtection="1">
      <alignment horizontal="left"/>
    </xf>
    <xf numFmtId="165" fontId="9" fillId="0" borderId="0" xfId="1" applyNumberFormat="1" applyFont="1" applyFill="1" applyBorder="1"/>
    <xf numFmtId="37" fontId="10" fillId="0" borderId="0" xfId="3" applyNumberFormat="1" applyFont="1" applyAlignment="1" applyProtection="1">
      <alignment horizontal="right"/>
    </xf>
    <xf numFmtId="0" fontId="11" fillId="0" borderId="13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left" vertical="center"/>
    </xf>
    <xf numFmtId="165" fontId="3" fillId="0" borderId="12" xfId="1" applyNumberFormat="1" applyFont="1" applyFill="1" applyBorder="1"/>
    <xf numFmtId="165" fontId="3" fillId="0" borderId="12" xfId="1" applyNumberFormat="1" applyFont="1" applyFill="1" applyBorder="1" applyAlignment="1">
      <alignment horizontal="left" wrapText="1" readingOrder="1"/>
    </xf>
    <xf numFmtId="0" fontId="11" fillId="0" borderId="12" xfId="0" applyFont="1" applyBorder="1" applyAlignment="1" applyProtection="1">
      <alignment horizontal="left" vertical="center"/>
    </xf>
    <xf numFmtId="165" fontId="3" fillId="0" borderId="12" xfId="1" applyNumberFormat="1" applyFont="1" applyFill="1" applyBorder="1" applyAlignment="1"/>
    <xf numFmtId="165" fontId="4" fillId="0" borderId="12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5" fillId="0" borderId="0" xfId="5" applyFont="1" applyFill="1"/>
    <xf numFmtId="37" fontId="8" fillId="0" borderId="0" xfId="3" applyNumberFormat="1" applyFont="1" applyBorder="1" applyAlignment="1" applyProtection="1">
      <alignment horizontal="right"/>
    </xf>
    <xf numFmtId="165" fontId="3" fillId="0" borderId="6" xfId="1" applyNumberFormat="1" applyFont="1" applyBorder="1"/>
    <xf numFmtId="0" fontId="3" fillId="0" borderId="1" xfId="0" applyFont="1" applyFill="1" applyBorder="1" applyAlignment="1">
      <alignment horizontal="right"/>
    </xf>
    <xf numFmtId="0" fontId="7" fillId="0" borderId="0" xfId="6" applyFill="1"/>
    <xf numFmtId="0" fontId="7" fillId="0" borderId="0" xfId="6" applyFill="1" applyBorder="1"/>
    <xf numFmtId="3" fontId="7" fillId="0" borderId="0" xfId="6" applyNumberFormat="1" applyFill="1" applyBorder="1"/>
    <xf numFmtId="0" fontId="16" fillId="0" borderId="0" xfId="6" applyFont="1" applyFill="1" applyBorder="1"/>
    <xf numFmtId="0" fontId="7" fillId="0" borderId="0" xfId="6" applyFont="1" applyFill="1"/>
    <xf numFmtId="0" fontId="17" fillId="0" borderId="0" xfId="5" applyFont="1" applyFill="1"/>
    <xf numFmtId="0" fontId="18" fillId="0" borderId="0" xfId="6" applyFont="1" applyFill="1" applyBorder="1"/>
    <xf numFmtId="165" fontId="4" fillId="0" borderId="8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10" xfId="1" applyNumberFormat="1" applyFont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 vertic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4" xr:uid="{00000000-0005-0000-0000-000003000000}"/>
    <cellStyle name="Normal 3" xfId="6" xr:uid="{00000000-0005-0000-0000-000004000000}"/>
    <cellStyle name="Normal_Tables301-307" xfId="5" xr:uid="{00000000-0005-0000-0000-000005000000}"/>
    <cellStyle name="Normal_גיליון1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0"/>
  <sheetViews>
    <sheetView rightToLeft="1" tabSelected="1" zoomScaleNormal="100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AB51" sqref="AB51"/>
    </sheetView>
  </sheetViews>
  <sheetFormatPr defaultColWidth="9" defaultRowHeight="11.5"/>
  <cols>
    <col min="1" max="1" width="21" style="1" customWidth="1"/>
    <col min="2" max="2" width="24.75" style="2" bestFit="1" customWidth="1"/>
    <col min="3" max="29" width="7.08203125" style="1" customWidth="1"/>
    <col min="30" max="30" width="32.5" style="1" customWidth="1"/>
    <col min="31" max="31" width="25.5" style="1" customWidth="1"/>
    <col min="32" max="16384" width="9" style="1"/>
  </cols>
  <sheetData>
    <row r="1" spans="1:31" ht="15.5">
      <c r="A1" s="26" t="s">
        <v>100</v>
      </c>
      <c r="AE1" s="29" t="s">
        <v>101</v>
      </c>
    </row>
    <row r="2" spans="1:31" ht="15.5">
      <c r="A2" s="31" t="s">
        <v>71</v>
      </c>
      <c r="AA2" s="43"/>
      <c r="AB2" s="27"/>
      <c r="AC2" s="27"/>
      <c r="AE2" s="30" t="s">
        <v>72</v>
      </c>
    </row>
    <row r="3" spans="1:31" s="4" customFormat="1" ht="13">
      <c r="B3" s="5"/>
      <c r="AD3" s="25"/>
    </row>
    <row r="4" spans="1:31" s="4" customFormat="1" ht="13">
      <c r="A4" s="54" t="s">
        <v>85</v>
      </c>
      <c r="B4" s="56" t="s">
        <v>37</v>
      </c>
      <c r="C4" s="21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6" t="s">
        <v>23</v>
      </c>
      <c r="O4" s="16" t="s">
        <v>24</v>
      </c>
      <c r="P4" s="16" t="s">
        <v>25</v>
      </c>
      <c r="Q4" s="16" t="s">
        <v>26</v>
      </c>
      <c r="R4" s="16" t="s">
        <v>27</v>
      </c>
      <c r="S4" s="16" t="s">
        <v>28</v>
      </c>
      <c r="T4" s="16" t="s">
        <v>29</v>
      </c>
      <c r="U4" s="16" t="s">
        <v>30</v>
      </c>
      <c r="V4" s="16" t="s">
        <v>33</v>
      </c>
      <c r="W4" s="16" t="s">
        <v>34</v>
      </c>
      <c r="X4" s="16" t="s">
        <v>35</v>
      </c>
      <c r="Y4" s="16" t="s">
        <v>39</v>
      </c>
      <c r="Z4" s="16" t="s">
        <v>40</v>
      </c>
      <c r="AA4" s="44" t="s">
        <v>41</v>
      </c>
      <c r="AB4" s="44" t="s">
        <v>102</v>
      </c>
      <c r="AC4" s="17" t="s">
        <v>106</v>
      </c>
      <c r="AD4" s="59" t="s">
        <v>88</v>
      </c>
      <c r="AE4" s="59" t="s">
        <v>86</v>
      </c>
    </row>
    <row r="5" spans="1:31" s="4" customFormat="1" ht="13">
      <c r="A5" s="55"/>
      <c r="B5" s="57"/>
      <c r="C5" s="22" t="s">
        <v>46</v>
      </c>
      <c r="D5" s="23" t="s">
        <v>47</v>
      </c>
      <c r="E5" s="23" t="s">
        <v>48</v>
      </c>
      <c r="F5" s="23" t="s">
        <v>49</v>
      </c>
      <c r="G5" s="23" t="s">
        <v>50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55</v>
      </c>
      <c r="M5" s="23" t="s">
        <v>56</v>
      </c>
      <c r="N5" s="23" t="s">
        <v>57</v>
      </c>
      <c r="O5" s="23" t="s">
        <v>58</v>
      </c>
      <c r="P5" s="23" t="s">
        <v>59</v>
      </c>
      <c r="Q5" s="23" t="s">
        <v>60</v>
      </c>
      <c r="R5" s="23" t="s">
        <v>61</v>
      </c>
      <c r="S5" s="23" t="s">
        <v>62</v>
      </c>
      <c r="T5" s="23" t="s">
        <v>63</v>
      </c>
      <c r="U5" s="23" t="s">
        <v>64</v>
      </c>
      <c r="V5" s="23" t="s">
        <v>65</v>
      </c>
      <c r="W5" s="23" t="s">
        <v>66</v>
      </c>
      <c r="X5" s="23" t="s">
        <v>67</v>
      </c>
      <c r="Y5" s="23" t="s">
        <v>68</v>
      </c>
      <c r="Z5" s="23" t="s">
        <v>69</v>
      </c>
      <c r="AA5" s="45" t="s">
        <v>70</v>
      </c>
      <c r="AB5" s="45" t="s">
        <v>103</v>
      </c>
      <c r="AC5" s="24" t="s">
        <v>107</v>
      </c>
      <c r="AD5" s="59"/>
      <c r="AE5" s="59"/>
    </row>
    <row r="6" spans="1:31" s="6" customFormat="1" ht="26">
      <c r="A6" s="12" t="s">
        <v>36</v>
      </c>
      <c r="B6" s="13" t="s">
        <v>38</v>
      </c>
      <c r="C6" s="13">
        <f t="shared" ref="C6:AA6" si="0">+C19+C32+C44</f>
        <v>32614</v>
      </c>
      <c r="D6" s="13">
        <f t="shared" si="0"/>
        <v>36090</v>
      </c>
      <c r="E6" s="13">
        <f t="shared" si="0"/>
        <v>37673</v>
      </c>
      <c r="F6" s="13">
        <f t="shared" si="0"/>
        <v>38633</v>
      </c>
      <c r="G6" s="13">
        <f t="shared" si="0"/>
        <v>40340</v>
      </c>
      <c r="H6" s="13">
        <f t="shared" si="0"/>
        <v>43645</v>
      </c>
      <c r="I6" s="13">
        <f t="shared" si="0"/>
        <v>45658</v>
      </c>
      <c r="J6" s="13">
        <f t="shared" si="0"/>
        <v>47944</v>
      </c>
      <c r="K6" s="13">
        <f t="shared" si="0"/>
        <v>46531</v>
      </c>
      <c r="L6" s="13">
        <f t="shared" si="0"/>
        <v>47475</v>
      </c>
      <c r="M6" s="13">
        <f t="shared" si="0"/>
        <v>50447</v>
      </c>
      <c r="N6" s="13">
        <f t="shared" si="0"/>
        <v>53396</v>
      </c>
      <c r="O6" s="13">
        <f t="shared" si="0"/>
        <v>53700</v>
      </c>
      <c r="P6" s="13">
        <f t="shared" si="0"/>
        <v>54590</v>
      </c>
      <c r="Q6" s="13">
        <f t="shared" si="0"/>
        <v>55043</v>
      </c>
      <c r="R6" s="13">
        <f t="shared" si="0"/>
        <v>57776</v>
      </c>
      <c r="S6" s="13">
        <f t="shared" si="0"/>
        <v>59288</v>
      </c>
      <c r="T6" s="13">
        <f t="shared" si="0"/>
        <v>57007</v>
      </c>
      <c r="U6" s="13">
        <f t="shared" si="0"/>
        <v>57747</v>
      </c>
      <c r="V6" s="13">
        <f t="shared" si="0"/>
        <v>57507</v>
      </c>
      <c r="W6" s="13">
        <f t="shared" si="0"/>
        <v>58541</v>
      </c>
      <c r="X6" s="13">
        <f t="shared" si="0"/>
        <v>57826</v>
      </c>
      <c r="Y6" s="13">
        <f t="shared" si="0"/>
        <v>59160</v>
      </c>
      <c r="Z6" s="13">
        <f t="shared" si="0"/>
        <v>62474</v>
      </c>
      <c r="AA6" s="13">
        <f t="shared" si="0"/>
        <v>70149</v>
      </c>
      <c r="AB6" s="13">
        <f t="shared" ref="AB6:AC6" si="1">+AB19+AB32+AB44</f>
        <v>63768</v>
      </c>
      <c r="AC6" s="14">
        <f t="shared" si="1"/>
        <v>61324</v>
      </c>
      <c r="AD6" s="35" t="s">
        <v>89</v>
      </c>
      <c r="AE6" s="36" t="s">
        <v>87</v>
      </c>
    </row>
    <row r="7" spans="1:31" s="4" customFormat="1" ht="13">
      <c r="A7" s="53"/>
      <c r="B7" s="5" t="s">
        <v>11</v>
      </c>
      <c r="C7" s="4">
        <f t="shared" ref="C7:Z7" si="2">+C20+C33</f>
        <v>6289</v>
      </c>
      <c r="D7" s="4">
        <f t="shared" si="2"/>
        <v>6608</v>
      </c>
      <c r="E7" s="4">
        <f t="shared" si="2"/>
        <v>6494</v>
      </c>
      <c r="F7" s="4">
        <f t="shared" si="2"/>
        <v>6146</v>
      </c>
      <c r="G7" s="4">
        <f t="shared" si="2"/>
        <v>6188</v>
      </c>
      <c r="H7" s="4">
        <f t="shared" si="2"/>
        <v>6578</v>
      </c>
      <c r="I7" s="4">
        <f t="shared" si="2"/>
        <v>7391</v>
      </c>
      <c r="J7" s="4">
        <f t="shared" si="2"/>
        <v>7150</v>
      </c>
      <c r="K7" s="4">
        <f t="shared" si="2"/>
        <v>6795</v>
      </c>
      <c r="L7" s="4">
        <f t="shared" si="2"/>
        <v>6479</v>
      </c>
      <c r="M7" s="4">
        <f t="shared" si="2"/>
        <v>6863</v>
      </c>
      <c r="N7" s="4">
        <f t="shared" si="2"/>
        <v>6780</v>
      </c>
      <c r="O7" s="4">
        <f t="shared" si="2"/>
        <v>6314</v>
      </c>
      <c r="P7" s="4">
        <f t="shared" si="2"/>
        <v>6074</v>
      </c>
      <c r="Q7" s="4">
        <f t="shared" si="2"/>
        <v>6061</v>
      </c>
      <c r="R7" s="4">
        <f t="shared" si="2"/>
        <v>6211</v>
      </c>
      <c r="S7" s="4">
        <f t="shared" si="2"/>
        <v>6519</v>
      </c>
      <c r="T7" s="4">
        <f t="shared" si="2"/>
        <v>6313</v>
      </c>
      <c r="U7" s="4">
        <f t="shared" si="2"/>
        <v>5780</v>
      </c>
      <c r="V7" s="4">
        <f t="shared" si="2"/>
        <v>5421</v>
      </c>
      <c r="W7" s="4">
        <f t="shared" si="2"/>
        <v>5371</v>
      </c>
      <c r="X7" s="4">
        <f t="shared" si="2"/>
        <v>5056</v>
      </c>
      <c r="Y7" s="4">
        <f t="shared" si="2"/>
        <v>5155</v>
      </c>
      <c r="Z7" s="4">
        <f t="shared" si="2"/>
        <v>4989</v>
      </c>
      <c r="AA7" s="4">
        <f t="shared" ref="AA7:AB7" si="3">+AA20+AA33</f>
        <v>5194</v>
      </c>
      <c r="AB7" s="4">
        <f t="shared" si="3"/>
        <v>4366</v>
      </c>
      <c r="AC7" s="18">
        <f t="shared" ref="AC7" si="4">+AC20+AC33</f>
        <v>4034</v>
      </c>
      <c r="AD7" s="33" t="s">
        <v>73</v>
      </c>
      <c r="AE7" s="58"/>
    </row>
    <row r="8" spans="1:31" s="4" customFormat="1" ht="13">
      <c r="A8" s="53"/>
      <c r="B8" s="5" t="s">
        <v>0</v>
      </c>
      <c r="C8" s="4">
        <f t="shared" ref="C8:Z8" si="5">+C21+C34+C44</f>
        <v>4991</v>
      </c>
      <c r="D8" s="4">
        <f t="shared" si="5"/>
        <v>6141</v>
      </c>
      <c r="E8" s="4">
        <f t="shared" si="5"/>
        <v>6033</v>
      </c>
      <c r="F8" s="4">
        <f t="shared" si="5"/>
        <v>5743</v>
      </c>
      <c r="G8" s="4">
        <f t="shared" si="5"/>
        <v>5520</v>
      </c>
      <c r="H8" s="4">
        <f t="shared" si="5"/>
        <v>5391</v>
      </c>
      <c r="I8" s="4">
        <f t="shared" si="5"/>
        <v>5520</v>
      </c>
      <c r="J8" s="4">
        <f t="shared" si="5"/>
        <v>5901</v>
      </c>
      <c r="K8" s="4">
        <f t="shared" si="5"/>
        <v>5151</v>
      </c>
      <c r="L8" s="4">
        <f t="shared" si="5"/>
        <v>5127</v>
      </c>
      <c r="M8" s="4">
        <f t="shared" si="5"/>
        <v>5381</v>
      </c>
      <c r="N8" s="4">
        <f t="shared" si="5"/>
        <v>5950</v>
      </c>
      <c r="O8" s="4">
        <f t="shared" si="5"/>
        <v>5248</v>
      </c>
      <c r="P8" s="4">
        <f t="shared" si="5"/>
        <v>5762</v>
      </c>
      <c r="Q8" s="4">
        <f t="shared" si="5"/>
        <v>6145</v>
      </c>
      <c r="R8" s="4">
        <f t="shared" si="5"/>
        <v>7016</v>
      </c>
      <c r="S8" s="4">
        <f t="shared" si="5"/>
        <v>7373</v>
      </c>
      <c r="T8" s="4">
        <f t="shared" si="5"/>
        <v>7882</v>
      </c>
      <c r="U8" s="4">
        <f t="shared" si="5"/>
        <v>8340</v>
      </c>
      <c r="V8" s="4">
        <f t="shared" si="5"/>
        <v>9490</v>
      </c>
      <c r="W8" s="4">
        <f t="shared" si="5"/>
        <v>10341</v>
      </c>
      <c r="X8" s="4">
        <f t="shared" si="5"/>
        <v>9954</v>
      </c>
      <c r="Y8" s="4">
        <f t="shared" si="5"/>
        <v>10153</v>
      </c>
      <c r="Z8" s="4">
        <f t="shared" si="5"/>
        <v>10207</v>
      </c>
      <c r="AA8" s="4">
        <f t="shared" ref="AA8:AB8" si="6">+AA21+AA34+AA44</f>
        <v>10503</v>
      </c>
      <c r="AB8" s="4">
        <f t="shared" si="6"/>
        <v>8418</v>
      </c>
      <c r="AC8" s="18">
        <f t="shared" ref="AC8" si="7">+AC21+AC34+AC44</f>
        <v>8215</v>
      </c>
      <c r="AD8" s="33" t="s">
        <v>74</v>
      </c>
      <c r="AE8" s="58"/>
    </row>
    <row r="9" spans="1:31" s="4" customFormat="1" ht="13">
      <c r="A9" s="53"/>
      <c r="B9" s="5" t="s">
        <v>1</v>
      </c>
      <c r="C9" s="4">
        <f t="shared" ref="C9:Z9" si="8">+C22+C35</f>
        <v>7623</v>
      </c>
      <c r="D9" s="4">
        <f t="shared" si="8"/>
        <v>7787</v>
      </c>
      <c r="E9" s="4">
        <f t="shared" si="8"/>
        <v>7697</v>
      </c>
      <c r="F9" s="4">
        <f t="shared" si="8"/>
        <v>7968</v>
      </c>
      <c r="G9" s="4">
        <f t="shared" si="8"/>
        <v>8050</v>
      </c>
      <c r="H9" s="4">
        <f t="shared" si="8"/>
        <v>8611</v>
      </c>
      <c r="I9" s="4">
        <f t="shared" si="8"/>
        <v>10059</v>
      </c>
      <c r="J9" s="4">
        <f t="shared" si="8"/>
        <v>10859</v>
      </c>
      <c r="K9" s="4">
        <f t="shared" si="8"/>
        <v>10288</v>
      </c>
      <c r="L9" s="4">
        <f t="shared" si="8"/>
        <v>11086</v>
      </c>
      <c r="M9" s="4">
        <f t="shared" si="8"/>
        <v>12538</v>
      </c>
      <c r="N9" s="4">
        <f t="shared" si="8"/>
        <v>13201</v>
      </c>
      <c r="O9" s="4">
        <f t="shared" si="8"/>
        <v>13709</v>
      </c>
      <c r="P9" s="4">
        <f t="shared" si="8"/>
        <v>13429</v>
      </c>
      <c r="Q9" s="4">
        <f t="shared" si="8"/>
        <v>13566</v>
      </c>
      <c r="R9" s="4">
        <f t="shared" si="8"/>
        <v>13906</v>
      </c>
      <c r="S9" s="4">
        <f t="shared" si="8"/>
        <v>13202</v>
      </c>
      <c r="T9" s="4">
        <f t="shared" si="8"/>
        <v>12122</v>
      </c>
      <c r="U9" s="4">
        <f t="shared" si="8"/>
        <v>11484</v>
      </c>
      <c r="V9" s="4">
        <f t="shared" si="8"/>
        <v>11561</v>
      </c>
      <c r="W9" s="4">
        <f t="shared" si="8"/>
        <v>11618</v>
      </c>
      <c r="X9" s="4">
        <f t="shared" si="8"/>
        <v>11407</v>
      </c>
      <c r="Y9" s="4">
        <f t="shared" si="8"/>
        <v>11555</v>
      </c>
      <c r="Z9" s="4">
        <f t="shared" si="8"/>
        <v>11833</v>
      </c>
      <c r="AA9" s="4">
        <f t="shared" ref="AA9:AB9" si="9">+AA22+AA35</f>
        <v>13737</v>
      </c>
      <c r="AB9" s="4">
        <f t="shared" si="9"/>
        <v>12394</v>
      </c>
      <c r="AC9" s="18">
        <f t="shared" ref="AC9" si="10">+AC22+AC35</f>
        <v>11413</v>
      </c>
      <c r="AD9" s="33" t="s">
        <v>75</v>
      </c>
      <c r="AE9" s="58"/>
    </row>
    <row r="10" spans="1:31" s="4" customFormat="1" ht="13">
      <c r="A10" s="53"/>
      <c r="B10" s="5" t="s">
        <v>2</v>
      </c>
      <c r="C10" s="4">
        <f t="shared" ref="C10:Z10" si="11">+C23+C36</f>
        <v>2309</v>
      </c>
      <c r="D10" s="4">
        <f t="shared" si="11"/>
        <v>2066</v>
      </c>
      <c r="E10" s="4">
        <f t="shared" si="11"/>
        <v>2043</v>
      </c>
      <c r="F10" s="4">
        <f t="shared" si="11"/>
        <v>2028</v>
      </c>
      <c r="G10" s="4">
        <f t="shared" si="11"/>
        <v>2537</v>
      </c>
      <c r="H10" s="4">
        <f t="shared" si="11"/>
        <v>3725</v>
      </c>
      <c r="I10" s="4">
        <f t="shared" si="11"/>
        <v>4094</v>
      </c>
      <c r="J10" s="4">
        <f t="shared" si="11"/>
        <v>5056</v>
      </c>
      <c r="K10" s="4">
        <f t="shared" si="11"/>
        <v>5144</v>
      </c>
      <c r="L10" s="4">
        <f t="shared" si="11"/>
        <v>5310</v>
      </c>
      <c r="M10" s="4">
        <f t="shared" si="11"/>
        <v>4935</v>
      </c>
      <c r="N10" s="4">
        <f t="shared" si="11"/>
        <v>5702</v>
      </c>
      <c r="O10" s="4">
        <f t="shared" si="11"/>
        <v>6053</v>
      </c>
      <c r="P10" s="4">
        <f t="shared" si="11"/>
        <v>6682</v>
      </c>
      <c r="Q10" s="4">
        <f t="shared" si="11"/>
        <v>7048</v>
      </c>
      <c r="R10" s="4">
        <f t="shared" si="11"/>
        <v>7698</v>
      </c>
      <c r="S10" s="4">
        <f t="shared" si="11"/>
        <v>7873</v>
      </c>
      <c r="T10" s="4">
        <f t="shared" si="11"/>
        <v>6780</v>
      </c>
      <c r="U10" s="4">
        <f t="shared" si="11"/>
        <v>6807</v>
      </c>
      <c r="V10" s="4">
        <f t="shared" si="11"/>
        <v>6196</v>
      </c>
      <c r="W10" s="4">
        <f t="shared" si="11"/>
        <v>6354</v>
      </c>
      <c r="X10" s="4">
        <f t="shared" si="11"/>
        <v>6488</v>
      </c>
      <c r="Y10" s="4">
        <f t="shared" si="11"/>
        <v>7051</v>
      </c>
      <c r="Z10" s="4">
        <f t="shared" si="11"/>
        <v>7623</v>
      </c>
      <c r="AA10" s="4">
        <f t="shared" ref="AA10:AB10" si="12">+AA23+AA36</f>
        <v>8794</v>
      </c>
      <c r="AB10" s="4">
        <f t="shared" si="12"/>
        <v>8857</v>
      </c>
      <c r="AC10" s="18">
        <f t="shared" ref="AC10" si="13">+AC23+AC36</f>
        <v>8172</v>
      </c>
      <c r="AD10" s="33" t="s">
        <v>76</v>
      </c>
      <c r="AE10" s="58"/>
    </row>
    <row r="11" spans="1:31" s="4" customFormat="1" ht="13">
      <c r="A11" s="53"/>
      <c r="B11" s="5" t="s">
        <v>3</v>
      </c>
      <c r="C11" s="4">
        <f t="shared" ref="C11:Z11" si="14">+C24+C37</f>
        <v>1625</v>
      </c>
      <c r="D11" s="4">
        <f t="shared" si="14"/>
        <v>1873</v>
      </c>
      <c r="E11" s="4">
        <f t="shared" si="14"/>
        <v>2179</v>
      </c>
      <c r="F11" s="4">
        <f t="shared" si="14"/>
        <v>2573</v>
      </c>
      <c r="G11" s="4">
        <f t="shared" si="14"/>
        <v>2587</v>
      </c>
      <c r="H11" s="4">
        <f t="shared" si="14"/>
        <v>3090</v>
      </c>
      <c r="I11" s="4">
        <f t="shared" si="14"/>
        <v>3298</v>
      </c>
      <c r="J11" s="4">
        <f t="shared" si="14"/>
        <v>3944</v>
      </c>
      <c r="K11" s="4">
        <f t="shared" si="14"/>
        <v>4351</v>
      </c>
      <c r="L11" s="4">
        <f t="shared" si="14"/>
        <v>4116</v>
      </c>
      <c r="M11" s="4">
        <f t="shared" si="14"/>
        <v>4285</v>
      </c>
      <c r="N11" s="4">
        <f t="shared" si="14"/>
        <v>4329</v>
      </c>
      <c r="O11" s="4">
        <f t="shared" si="14"/>
        <v>4342</v>
      </c>
      <c r="P11" s="4">
        <f t="shared" si="14"/>
        <v>4551</v>
      </c>
      <c r="Q11" s="4">
        <f t="shared" si="14"/>
        <v>4585</v>
      </c>
      <c r="R11" s="4">
        <f t="shared" si="14"/>
        <v>4697</v>
      </c>
      <c r="S11" s="4">
        <f t="shared" si="14"/>
        <v>4861</v>
      </c>
      <c r="T11" s="4">
        <f t="shared" si="14"/>
        <v>4231</v>
      </c>
      <c r="U11" s="4">
        <f t="shared" si="14"/>
        <v>4894</v>
      </c>
      <c r="V11" s="4">
        <f t="shared" si="14"/>
        <v>4265</v>
      </c>
      <c r="W11" s="4">
        <f t="shared" si="14"/>
        <v>3751</v>
      </c>
      <c r="X11" s="4">
        <f t="shared" si="14"/>
        <v>3666</v>
      </c>
      <c r="Y11" s="4">
        <f t="shared" si="14"/>
        <v>3349</v>
      </c>
      <c r="Z11" s="4">
        <f t="shared" si="14"/>
        <v>3846</v>
      </c>
      <c r="AA11" s="4">
        <f t="shared" ref="AA11:AB11" si="15">+AA24+AA37</f>
        <v>4847</v>
      </c>
      <c r="AB11" s="4">
        <f t="shared" si="15"/>
        <v>5099</v>
      </c>
      <c r="AC11" s="18">
        <f t="shared" ref="AC11" si="16">+AC24+AC37</f>
        <v>4726</v>
      </c>
      <c r="AD11" s="33" t="s">
        <v>77</v>
      </c>
      <c r="AE11" s="58"/>
    </row>
    <row r="12" spans="1:31" s="4" customFormat="1" ht="13">
      <c r="A12" s="53"/>
      <c r="B12" s="5" t="s">
        <v>4</v>
      </c>
      <c r="C12" s="4">
        <f t="shared" ref="C12:X12" si="17">+C25</f>
        <v>390</v>
      </c>
      <c r="D12" s="4">
        <f t="shared" si="17"/>
        <v>398</v>
      </c>
      <c r="E12" s="4">
        <f t="shared" si="17"/>
        <v>407</v>
      </c>
      <c r="F12" s="4">
        <f t="shared" si="17"/>
        <v>411</v>
      </c>
      <c r="G12" s="4">
        <f t="shared" si="17"/>
        <v>400</v>
      </c>
      <c r="H12" s="4">
        <f t="shared" si="17"/>
        <v>452</v>
      </c>
      <c r="I12" s="4">
        <f t="shared" si="17"/>
        <v>441</v>
      </c>
      <c r="J12" s="4">
        <f t="shared" si="17"/>
        <v>452</v>
      </c>
      <c r="K12" s="4">
        <f t="shared" si="17"/>
        <v>414</v>
      </c>
      <c r="L12" s="4">
        <f t="shared" si="17"/>
        <v>428</v>
      </c>
      <c r="M12" s="4">
        <f t="shared" si="17"/>
        <v>440</v>
      </c>
      <c r="N12" s="4">
        <f t="shared" si="17"/>
        <v>425</v>
      </c>
      <c r="O12" s="4">
        <f t="shared" si="17"/>
        <v>424</v>
      </c>
      <c r="P12" s="4">
        <f t="shared" si="17"/>
        <v>542</v>
      </c>
      <c r="Q12" s="4">
        <f t="shared" si="17"/>
        <v>556</v>
      </c>
      <c r="R12" s="4">
        <f t="shared" si="17"/>
        <v>581</v>
      </c>
      <c r="S12" s="4">
        <f t="shared" si="17"/>
        <v>626</v>
      </c>
      <c r="T12" s="4">
        <f t="shared" si="17"/>
        <v>629</v>
      </c>
      <c r="U12" s="4">
        <f t="shared" si="17"/>
        <v>658</v>
      </c>
      <c r="V12" s="4">
        <f t="shared" si="17"/>
        <v>700</v>
      </c>
      <c r="W12" s="4">
        <f t="shared" si="17"/>
        <v>785</v>
      </c>
      <c r="X12" s="4">
        <f t="shared" si="17"/>
        <v>683</v>
      </c>
      <c r="Y12" s="4">
        <f t="shared" ref="Y12:Z12" si="18">+Y25</f>
        <v>643</v>
      </c>
      <c r="Z12" s="4">
        <f t="shared" si="18"/>
        <v>625</v>
      </c>
      <c r="AA12" s="4">
        <f t="shared" ref="AA12:AB12" si="19">+AA25</f>
        <v>655</v>
      </c>
      <c r="AB12" s="4">
        <f t="shared" si="19"/>
        <v>716</v>
      </c>
      <c r="AC12" s="18">
        <f>+AC25</f>
        <v>738</v>
      </c>
      <c r="AD12" s="33" t="s">
        <v>78</v>
      </c>
      <c r="AE12" s="58"/>
    </row>
    <row r="13" spans="1:31" s="4" customFormat="1" ht="13">
      <c r="A13" s="53"/>
      <c r="B13" s="5" t="s">
        <v>5</v>
      </c>
      <c r="C13" s="4">
        <f t="shared" ref="C13:Z13" si="20">+C26+C38</f>
        <v>1197</v>
      </c>
      <c r="D13" s="4">
        <f t="shared" si="20"/>
        <v>1312</v>
      </c>
      <c r="E13" s="4">
        <f t="shared" si="20"/>
        <v>1715</v>
      </c>
      <c r="F13" s="4">
        <f t="shared" si="20"/>
        <v>1562</v>
      </c>
      <c r="G13" s="4">
        <f t="shared" si="20"/>
        <v>1498</v>
      </c>
      <c r="H13" s="4">
        <f t="shared" si="20"/>
        <v>1657</v>
      </c>
      <c r="I13" s="4">
        <f t="shared" si="20"/>
        <v>1927</v>
      </c>
      <c r="J13" s="4">
        <f t="shared" si="20"/>
        <v>1961</v>
      </c>
      <c r="K13" s="4">
        <f t="shared" si="20"/>
        <v>1978</v>
      </c>
      <c r="L13" s="4">
        <f t="shared" si="20"/>
        <v>2313</v>
      </c>
      <c r="M13" s="4">
        <f t="shared" si="20"/>
        <v>2388</v>
      </c>
      <c r="N13" s="4">
        <f t="shared" si="20"/>
        <v>2390</v>
      </c>
      <c r="O13" s="4">
        <f t="shared" si="20"/>
        <v>2413</v>
      </c>
      <c r="P13" s="4">
        <f t="shared" si="20"/>
        <v>2508</v>
      </c>
      <c r="Q13" s="4">
        <f t="shared" si="20"/>
        <v>2621</v>
      </c>
      <c r="R13" s="4">
        <f t="shared" si="20"/>
        <v>2758</v>
      </c>
      <c r="S13" s="4">
        <f t="shared" si="20"/>
        <v>3186</v>
      </c>
      <c r="T13" s="4">
        <f t="shared" si="20"/>
        <v>3379</v>
      </c>
      <c r="U13" s="4">
        <f t="shared" si="20"/>
        <v>3833</v>
      </c>
      <c r="V13" s="4">
        <f t="shared" si="20"/>
        <v>3915</v>
      </c>
      <c r="W13" s="4">
        <f t="shared" si="20"/>
        <v>3464</v>
      </c>
      <c r="X13" s="4">
        <f t="shared" si="20"/>
        <v>3458</v>
      </c>
      <c r="Y13" s="4">
        <f t="shared" si="20"/>
        <v>3652</v>
      </c>
      <c r="Z13" s="4">
        <f t="shared" si="20"/>
        <v>3975</v>
      </c>
      <c r="AA13" s="4">
        <f t="shared" ref="AA13:AB13" si="21">+AA26+AA38</f>
        <v>4405</v>
      </c>
      <c r="AB13" s="4">
        <f t="shared" si="21"/>
        <v>4286</v>
      </c>
      <c r="AC13" s="18">
        <f t="shared" ref="AC13" si="22">+AC26+AC38</f>
        <v>4045</v>
      </c>
      <c r="AD13" s="33" t="s">
        <v>79</v>
      </c>
      <c r="AE13" s="58"/>
    </row>
    <row r="14" spans="1:31" s="4" customFormat="1" ht="13">
      <c r="A14" s="53"/>
      <c r="B14" s="5" t="s">
        <v>6</v>
      </c>
      <c r="C14" s="4">
        <f t="shared" ref="C14:Z14" si="23">+C27+C39</f>
        <v>2730</v>
      </c>
      <c r="D14" s="4">
        <f t="shared" si="23"/>
        <v>3068</v>
      </c>
      <c r="E14" s="4">
        <f t="shared" si="23"/>
        <v>3387</v>
      </c>
      <c r="F14" s="4">
        <f t="shared" si="23"/>
        <v>3377</v>
      </c>
      <c r="G14" s="4">
        <f t="shared" si="23"/>
        <v>4124</v>
      </c>
      <c r="H14" s="4">
        <f t="shared" si="23"/>
        <v>3474</v>
      </c>
      <c r="I14" s="4">
        <f t="shared" si="23"/>
        <v>2735</v>
      </c>
      <c r="J14" s="4">
        <f t="shared" si="23"/>
        <v>2312</v>
      </c>
      <c r="K14" s="4">
        <f t="shared" si="23"/>
        <v>2130</v>
      </c>
      <c r="L14" s="4">
        <f t="shared" si="23"/>
        <v>2278</v>
      </c>
      <c r="M14" s="4">
        <f t="shared" si="23"/>
        <v>2576</v>
      </c>
      <c r="N14" s="4">
        <f t="shared" si="23"/>
        <v>2786</v>
      </c>
      <c r="O14" s="4">
        <f t="shared" si="23"/>
        <v>3129</v>
      </c>
      <c r="P14" s="4">
        <f t="shared" si="23"/>
        <v>2901</v>
      </c>
      <c r="Q14" s="4">
        <f t="shared" si="23"/>
        <v>2950</v>
      </c>
      <c r="R14" s="4">
        <f t="shared" si="23"/>
        <v>3274</v>
      </c>
      <c r="S14" s="4">
        <f t="shared" si="23"/>
        <v>3688</v>
      </c>
      <c r="T14" s="4">
        <f t="shared" si="23"/>
        <v>3679</v>
      </c>
      <c r="U14" s="4">
        <f t="shared" si="23"/>
        <v>4038</v>
      </c>
      <c r="V14" s="4">
        <f t="shared" si="23"/>
        <v>4058</v>
      </c>
      <c r="W14" s="4">
        <f t="shared" si="23"/>
        <v>4399</v>
      </c>
      <c r="X14" s="4">
        <f t="shared" si="23"/>
        <v>5021</v>
      </c>
      <c r="Y14" s="4">
        <f t="shared" si="23"/>
        <v>5398</v>
      </c>
      <c r="Z14" s="4">
        <f t="shared" si="23"/>
        <v>6223</v>
      </c>
      <c r="AA14" s="4">
        <f t="shared" ref="AA14:AB14" si="24">+AA27+AA39</f>
        <v>6669</v>
      </c>
      <c r="AB14" s="4">
        <f t="shared" si="24"/>
        <v>6300</v>
      </c>
      <c r="AC14" s="18">
        <f t="shared" ref="AC14" si="25">+AC27+AC39</f>
        <v>7301</v>
      </c>
      <c r="AD14" s="33" t="s">
        <v>80</v>
      </c>
      <c r="AE14" s="58"/>
    </row>
    <row r="15" spans="1:31" s="4" customFormat="1" ht="13">
      <c r="A15" s="53"/>
      <c r="B15" s="5" t="s">
        <v>7</v>
      </c>
      <c r="C15" s="4">
        <f t="shared" ref="C15:Z15" si="26">+C28+C40</f>
        <v>598</v>
      </c>
      <c r="D15" s="4">
        <f t="shared" si="26"/>
        <v>771</v>
      </c>
      <c r="E15" s="4">
        <f t="shared" si="26"/>
        <v>803</v>
      </c>
      <c r="F15" s="4">
        <f t="shared" si="26"/>
        <v>797</v>
      </c>
      <c r="G15" s="4">
        <f t="shared" si="26"/>
        <v>828</v>
      </c>
      <c r="H15" s="4">
        <f t="shared" si="26"/>
        <v>1037</v>
      </c>
      <c r="I15" s="4">
        <f t="shared" si="26"/>
        <v>1135</v>
      </c>
      <c r="J15" s="4">
        <f t="shared" si="26"/>
        <v>1213</v>
      </c>
      <c r="K15" s="4">
        <f t="shared" si="26"/>
        <v>989</v>
      </c>
      <c r="L15" s="4">
        <f t="shared" si="26"/>
        <v>997</v>
      </c>
      <c r="M15" s="4">
        <f t="shared" si="26"/>
        <v>942</v>
      </c>
      <c r="N15" s="4">
        <f t="shared" si="26"/>
        <v>918</v>
      </c>
      <c r="O15" s="4">
        <f t="shared" si="26"/>
        <v>775</v>
      </c>
      <c r="P15" s="4">
        <f t="shared" si="26"/>
        <v>830</v>
      </c>
      <c r="Q15" s="4">
        <f t="shared" si="26"/>
        <v>841</v>
      </c>
      <c r="R15" s="4">
        <f t="shared" si="26"/>
        <v>765</v>
      </c>
      <c r="S15" s="4">
        <f t="shared" si="26"/>
        <v>818</v>
      </c>
      <c r="T15" s="4">
        <f t="shared" si="26"/>
        <v>838</v>
      </c>
      <c r="U15" s="4">
        <f t="shared" si="26"/>
        <v>898</v>
      </c>
      <c r="V15" s="4">
        <f t="shared" si="26"/>
        <v>908</v>
      </c>
      <c r="W15" s="4">
        <f t="shared" si="26"/>
        <v>914</v>
      </c>
      <c r="X15" s="4">
        <f t="shared" si="26"/>
        <v>936</v>
      </c>
      <c r="Y15" s="4">
        <f t="shared" si="26"/>
        <v>847</v>
      </c>
      <c r="Z15" s="4">
        <f t="shared" si="26"/>
        <v>908</v>
      </c>
      <c r="AA15" s="4">
        <f t="shared" ref="AA15:AB15" si="27">+AA28+AA40</f>
        <v>1035</v>
      </c>
      <c r="AB15" s="4">
        <f t="shared" si="27"/>
        <v>943</v>
      </c>
      <c r="AC15" s="18">
        <f t="shared" ref="AC15" si="28">+AC28+AC40</f>
        <v>979</v>
      </c>
      <c r="AD15" s="33" t="s">
        <v>81</v>
      </c>
      <c r="AE15" s="58"/>
    </row>
    <row r="16" spans="1:31" s="4" customFormat="1" ht="13">
      <c r="A16" s="53"/>
      <c r="B16" s="5" t="s">
        <v>8</v>
      </c>
      <c r="C16" s="4">
        <f t="shared" ref="C16:Z16" si="29">+C29+C41</f>
        <v>871</v>
      </c>
      <c r="D16" s="4">
        <f t="shared" si="29"/>
        <v>1065</v>
      </c>
      <c r="E16" s="4">
        <f t="shared" si="29"/>
        <v>1055</v>
      </c>
      <c r="F16" s="4">
        <f t="shared" si="29"/>
        <v>1320</v>
      </c>
      <c r="G16" s="4">
        <f t="shared" si="29"/>
        <v>1522</v>
      </c>
      <c r="H16" s="4">
        <f t="shared" si="29"/>
        <v>1714</v>
      </c>
      <c r="I16" s="4">
        <f t="shared" si="29"/>
        <v>1584</v>
      </c>
      <c r="J16" s="4">
        <f t="shared" si="29"/>
        <v>1710</v>
      </c>
      <c r="K16" s="4">
        <f t="shared" si="29"/>
        <v>1742</v>
      </c>
      <c r="L16" s="4">
        <f t="shared" si="29"/>
        <v>1802</v>
      </c>
      <c r="M16" s="4">
        <f t="shared" si="29"/>
        <v>1893</v>
      </c>
      <c r="N16" s="4">
        <f t="shared" si="29"/>
        <v>1614</v>
      </c>
      <c r="O16" s="4">
        <f t="shared" si="29"/>
        <v>1665</v>
      </c>
      <c r="P16" s="4">
        <f t="shared" si="29"/>
        <v>1709</v>
      </c>
      <c r="Q16" s="4">
        <f t="shared" si="29"/>
        <v>1766</v>
      </c>
      <c r="R16" s="4">
        <f t="shared" si="29"/>
        <v>1831</v>
      </c>
      <c r="S16" s="4">
        <f t="shared" si="29"/>
        <v>1872</v>
      </c>
      <c r="T16" s="4">
        <f t="shared" si="29"/>
        <v>1871</v>
      </c>
      <c r="U16" s="4">
        <f t="shared" si="29"/>
        <v>1769</v>
      </c>
      <c r="V16" s="4">
        <f t="shared" si="29"/>
        <v>1686</v>
      </c>
      <c r="W16" s="4">
        <f t="shared" si="29"/>
        <v>1777</v>
      </c>
      <c r="X16" s="4">
        <f t="shared" si="29"/>
        <v>1641</v>
      </c>
      <c r="Y16" s="4">
        <f t="shared" si="29"/>
        <v>1722</v>
      </c>
      <c r="Z16" s="4">
        <f t="shared" si="29"/>
        <v>1936</v>
      </c>
      <c r="AA16" s="4">
        <f t="shared" ref="AA16:AB16" si="30">+AA29+AA41</f>
        <v>2463</v>
      </c>
      <c r="AB16" s="4">
        <f t="shared" si="30"/>
        <v>2070</v>
      </c>
      <c r="AC16" s="18">
        <f t="shared" ref="AC16" si="31">+AC29+AC41</f>
        <v>1918</v>
      </c>
      <c r="AD16" s="33" t="s">
        <v>82</v>
      </c>
      <c r="AE16" s="58"/>
    </row>
    <row r="17" spans="1:34" s="4" customFormat="1" ht="13">
      <c r="A17" s="53"/>
      <c r="B17" s="5" t="s">
        <v>9</v>
      </c>
      <c r="C17" s="4">
        <f t="shared" ref="C17:Z17" si="32">+C30+C42</f>
        <v>252</v>
      </c>
      <c r="D17" s="4">
        <f t="shared" si="32"/>
        <v>297</v>
      </c>
      <c r="E17" s="4">
        <f t="shared" si="32"/>
        <v>308</v>
      </c>
      <c r="F17" s="4">
        <f t="shared" si="32"/>
        <v>288</v>
      </c>
      <c r="G17" s="4">
        <f t="shared" si="32"/>
        <v>278</v>
      </c>
      <c r="H17" s="4">
        <f t="shared" si="32"/>
        <v>279</v>
      </c>
      <c r="I17" s="4">
        <f t="shared" si="32"/>
        <v>334</v>
      </c>
      <c r="J17" s="4">
        <f t="shared" si="32"/>
        <v>387</v>
      </c>
      <c r="K17" s="4">
        <f t="shared" si="32"/>
        <v>335</v>
      </c>
      <c r="L17" s="4">
        <f t="shared" si="32"/>
        <v>305</v>
      </c>
      <c r="M17" s="4">
        <f t="shared" si="32"/>
        <v>288</v>
      </c>
      <c r="N17" s="4">
        <f t="shared" si="32"/>
        <v>336</v>
      </c>
      <c r="O17" s="4">
        <f t="shared" si="32"/>
        <v>399</v>
      </c>
      <c r="P17" s="4">
        <f t="shared" si="32"/>
        <v>337</v>
      </c>
      <c r="Q17" s="4">
        <f t="shared" si="32"/>
        <v>357</v>
      </c>
      <c r="R17" s="4">
        <f t="shared" si="32"/>
        <v>383</v>
      </c>
      <c r="S17" s="4">
        <f t="shared" si="32"/>
        <v>404</v>
      </c>
      <c r="T17" s="4">
        <f t="shared" si="32"/>
        <v>391</v>
      </c>
      <c r="U17" s="4">
        <f t="shared" si="32"/>
        <v>424</v>
      </c>
      <c r="V17" s="4">
        <f t="shared" si="32"/>
        <v>338</v>
      </c>
      <c r="W17" s="4">
        <f t="shared" si="32"/>
        <v>295</v>
      </c>
      <c r="X17" s="4">
        <f t="shared" si="32"/>
        <v>318</v>
      </c>
      <c r="Y17" s="4">
        <f t="shared" si="32"/>
        <v>294</v>
      </c>
      <c r="Z17" s="4">
        <f t="shared" si="32"/>
        <v>364</v>
      </c>
      <c r="AA17" s="4">
        <f t="shared" ref="AA17:AB17" si="33">+AA30+AA42</f>
        <v>431</v>
      </c>
      <c r="AB17" s="4">
        <f t="shared" si="33"/>
        <v>362</v>
      </c>
      <c r="AC17" s="18">
        <f t="shared" ref="AC17" si="34">+AC30+AC42</f>
        <v>304</v>
      </c>
      <c r="AD17" s="33" t="s">
        <v>83</v>
      </c>
      <c r="AE17" s="58"/>
    </row>
    <row r="18" spans="1:34" s="4" customFormat="1" ht="13">
      <c r="A18" s="53"/>
      <c r="B18" s="5" t="s">
        <v>10</v>
      </c>
      <c r="C18" s="4">
        <f t="shared" ref="C18:Z18" si="35">+C31+C43</f>
        <v>3715</v>
      </c>
      <c r="D18" s="4">
        <f t="shared" si="35"/>
        <v>4698</v>
      </c>
      <c r="E18" s="4">
        <f t="shared" si="35"/>
        <v>5550</v>
      </c>
      <c r="F18" s="4">
        <f t="shared" si="35"/>
        <v>6416</v>
      </c>
      <c r="G18" s="4">
        <f t="shared" si="35"/>
        <v>6808</v>
      </c>
      <c r="H18" s="4">
        <f t="shared" si="35"/>
        <v>7637</v>
      </c>
      <c r="I18" s="4">
        <f t="shared" si="35"/>
        <v>7140</v>
      </c>
      <c r="J18" s="4">
        <f t="shared" si="35"/>
        <v>6999</v>
      </c>
      <c r="K18" s="4">
        <f t="shared" si="35"/>
        <v>7214</v>
      </c>
      <c r="L18" s="4">
        <f t="shared" si="35"/>
        <v>7234</v>
      </c>
      <c r="M18" s="4">
        <f t="shared" si="35"/>
        <v>7918</v>
      </c>
      <c r="N18" s="4">
        <f t="shared" si="35"/>
        <v>8965</v>
      </c>
      <c r="O18" s="4">
        <f t="shared" si="35"/>
        <v>9229</v>
      </c>
      <c r="P18" s="4">
        <f t="shared" si="35"/>
        <v>9265</v>
      </c>
      <c r="Q18" s="4">
        <f t="shared" si="35"/>
        <v>8547</v>
      </c>
      <c r="R18" s="4">
        <f t="shared" si="35"/>
        <v>8656</v>
      </c>
      <c r="S18" s="4">
        <f t="shared" si="35"/>
        <v>8866</v>
      </c>
      <c r="T18" s="4">
        <f t="shared" si="35"/>
        <v>8892</v>
      </c>
      <c r="U18" s="4">
        <f t="shared" si="35"/>
        <v>8822</v>
      </c>
      <c r="V18" s="4">
        <f t="shared" si="35"/>
        <v>8969</v>
      </c>
      <c r="W18" s="4">
        <f t="shared" si="35"/>
        <v>9472</v>
      </c>
      <c r="X18" s="4">
        <f t="shared" si="35"/>
        <v>9198</v>
      </c>
      <c r="Y18" s="4">
        <f t="shared" si="35"/>
        <v>9341</v>
      </c>
      <c r="Z18" s="4">
        <f t="shared" si="35"/>
        <v>9945</v>
      </c>
      <c r="AA18" s="4">
        <f t="shared" ref="AA18:AB18" si="36">+AA31+AA43</f>
        <v>11416</v>
      </c>
      <c r="AB18" s="4">
        <f t="shared" si="36"/>
        <v>9957</v>
      </c>
      <c r="AC18" s="18">
        <f t="shared" ref="AC18" si="37">+AC31+AC43</f>
        <v>9479</v>
      </c>
      <c r="AD18" s="34" t="s">
        <v>84</v>
      </c>
      <c r="AE18" s="58"/>
    </row>
    <row r="19" spans="1:34" s="4" customFormat="1" ht="13">
      <c r="A19" s="15" t="s">
        <v>32</v>
      </c>
      <c r="B19" s="13" t="s">
        <v>38</v>
      </c>
      <c r="C19" s="13">
        <f>(SUM(C20:C31))+24</f>
        <v>22303</v>
      </c>
      <c r="D19" s="13">
        <f>(SUM(D20:D31))+6</f>
        <v>22922</v>
      </c>
      <c r="E19" s="13">
        <f>(SUM(E20:E31))+2</f>
        <v>22605</v>
      </c>
      <c r="F19" s="13">
        <f>(SUM(F20:F31))+4</f>
        <v>22010</v>
      </c>
      <c r="G19" s="13">
        <f>SUM(G20:G31)</f>
        <v>22415</v>
      </c>
      <c r="H19" s="13">
        <f>SUM(H20:H31)</f>
        <v>23519</v>
      </c>
      <c r="I19" s="13">
        <f t="shared" ref="I19:Y19" si="38">SUM(I20:I31)</f>
        <v>24554</v>
      </c>
      <c r="J19" s="13">
        <f t="shared" si="38"/>
        <v>24736</v>
      </c>
      <c r="K19" s="13">
        <f>SUM(K20:K31)</f>
        <v>22842</v>
      </c>
      <c r="L19" s="13">
        <f t="shared" si="38"/>
        <v>22693</v>
      </c>
      <c r="M19" s="13">
        <f t="shared" si="38"/>
        <v>24294</v>
      </c>
      <c r="N19" s="13">
        <f t="shared" si="38"/>
        <v>23456</v>
      </c>
      <c r="O19" s="13">
        <f t="shared" si="38"/>
        <v>23663</v>
      </c>
      <c r="P19" s="13">
        <f t="shared" si="38"/>
        <v>23122</v>
      </c>
      <c r="Q19" s="13">
        <f t="shared" si="38"/>
        <v>23060</v>
      </c>
      <c r="R19" s="13">
        <f t="shared" si="38"/>
        <v>23141</v>
      </c>
      <c r="S19" s="13">
        <f t="shared" si="38"/>
        <v>22767</v>
      </c>
      <c r="T19" s="13">
        <f t="shared" si="38"/>
        <v>21943</v>
      </c>
      <c r="U19" s="13">
        <f t="shared" si="38"/>
        <v>21200</v>
      </c>
      <c r="V19" s="13">
        <f t="shared" si="38"/>
        <v>22205</v>
      </c>
      <c r="W19" s="13">
        <f t="shared" si="38"/>
        <v>22741</v>
      </c>
      <c r="X19" s="13">
        <f t="shared" si="38"/>
        <v>22200</v>
      </c>
      <c r="Y19" s="13">
        <f t="shared" si="38"/>
        <v>22314</v>
      </c>
      <c r="Z19" s="13">
        <f>SUM(Z20:Z31)</f>
        <v>24034</v>
      </c>
      <c r="AA19" s="13">
        <f>SUM(AA20:AA31)</f>
        <v>27194</v>
      </c>
      <c r="AB19" s="13">
        <f>SUM(AB20:AB31)</f>
        <v>25768</v>
      </c>
      <c r="AC19" s="14">
        <f>SUM(AC20:AC31)</f>
        <v>24434</v>
      </c>
      <c r="AD19" s="35" t="s">
        <v>89</v>
      </c>
      <c r="AE19" s="38" t="s">
        <v>90</v>
      </c>
    </row>
    <row r="20" spans="1:34" s="4" customFormat="1" ht="13">
      <c r="A20" s="53"/>
      <c r="B20" s="5" t="s">
        <v>11</v>
      </c>
      <c r="C20" s="4">
        <v>5697</v>
      </c>
      <c r="D20" s="4">
        <v>5982</v>
      </c>
      <c r="E20" s="4">
        <v>5703</v>
      </c>
      <c r="F20" s="4">
        <v>5144</v>
      </c>
      <c r="G20" s="4">
        <v>5115</v>
      </c>
      <c r="H20" s="4">
        <v>5493</v>
      </c>
      <c r="I20" s="4">
        <v>6136</v>
      </c>
      <c r="J20" s="4">
        <v>5692</v>
      </c>
      <c r="K20" s="4">
        <v>5076</v>
      </c>
      <c r="L20" s="4">
        <v>4844</v>
      </c>
      <c r="M20" s="4">
        <v>5151</v>
      </c>
      <c r="N20" s="4">
        <v>4816</v>
      </c>
      <c r="O20" s="4">
        <v>4311</v>
      </c>
      <c r="P20" s="4">
        <v>4181</v>
      </c>
      <c r="Q20" s="4">
        <v>4172</v>
      </c>
      <c r="R20" s="4">
        <v>4208</v>
      </c>
      <c r="S20" s="4">
        <v>4422</v>
      </c>
      <c r="T20" s="4">
        <v>4225</v>
      </c>
      <c r="U20" s="4">
        <v>3847</v>
      </c>
      <c r="V20" s="4">
        <v>3366</v>
      </c>
      <c r="W20" s="4">
        <v>3330</v>
      </c>
      <c r="X20" s="4">
        <v>3061</v>
      </c>
      <c r="Y20" s="4">
        <v>3150</v>
      </c>
      <c r="Z20" s="4">
        <f>2978-2</f>
        <v>2976</v>
      </c>
      <c r="AA20" s="4">
        <v>2960</v>
      </c>
      <c r="AB20" s="4">
        <v>2427</v>
      </c>
      <c r="AC20" s="18">
        <v>2136</v>
      </c>
      <c r="AD20" s="32" t="s">
        <v>73</v>
      </c>
      <c r="AE20" s="58"/>
    </row>
    <row r="21" spans="1:34" s="4" customFormat="1" ht="13">
      <c r="A21" s="53"/>
      <c r="B21" s="5" t="s">
        <v>0</v>
      </c>
      <c r="C21" s="4">
        <v>991</v>
      </c>
      <c r="D21" s="4">
        <v>1119</v>
      </c>
      <c r="E21" s="4">
        <v>1136</v>
      </c>
      <c r="F21" s="4">
        <v>993</v>
      </c>
      <c r="G21" s="4">
        <v>791</v>
      </c>
      <c r="H21" s="4">
        <v>777</v>
      </c>
      <c r="I21" s="4">
        <v>808</v>
      </c>
      <c r="J21" s="4">
        <v>846</v>
      </c>
      <c r="K21" s="4">
        <v>662</v>
      </c>
      <c r="L21" s="4">
        <v>535</v>
      </c>
      <c r="M21" s="4">
        <v>508</v>
      </c>
      <c r="N21" s="4">
        <v>469</v>
      </c>
      <c r="O21" s="4">
        <v>444</v>
      </c>
      <c r="P21" s="4">
        <v>443</v>
      </c>
      <c r="Q21" s="4">
        <v>509</v>
      </c>
      <c r="R21" s="4">
        <v>519</v>
      </c>
      <c r="S21" s="4">
        <v>537</v>
      </c>
      <c r="T21" s="4">
        <v>562</v>
      </c>
      <c r="U21" s="4">
        <v>519</v>
      </c>
      <c r="V21" s="4">
        <v>477</v>
      </c>
      <c r="W21" s="4">
        <v>386</v>
      </c>
      <c r="X21" s="4">
        <v>471</v>
      </c>
      <c r="Y21" s="4">
        <v>441</v>
      </c>
      <c r="Z21" s="4">
        <v>436</v>
      </c>
      <c r="AA21" s="4">
        <v>478</v>
      </c>
      <c r="AB21" s="4">
        <v>336</v>
      </c>
      <c r="AC21" s="18">
        <v>256</v>
      </c>
      <c r="AD21" s="33" t="s">
        <v>74</v>
      </c>
      <c r="AE21" s="58"/>
    </row>
    <row r="22" spans="1:34" s="4" customFormat="1" ht="13">
      <c r="A22" s="53"/>
      <c r="B22" s="5" t="s">
        <v>1</v>
      </c>
      <c r="C22" s="4">
        <v>5873</v>
      </c>
      <c r="D22" s="4">
        <v>5677</v>
      </c>
      <c r="E22" s="4">
        <v>5449</v>
      </c>
      <c r="F22" s="4">
        <v>5296</v>
      </c>
      <c r="G22" s="4">
        <v>5283</v>
      </c>
      <c r="H22" s="4">
        <v>5432</v>
      </c>
      <c r="I22" s="4">
        <v>6349</v>
      </c>
      <c r="J22" s="4">
        <v>6666</v>
      </c>
      <c r="K22" s="4">
        <v>6046</v>
      </c>
      <c r="L22" s="4">
        <v>6174</v>
      </c>
      <c r="M22" s="4">
        <v>6761</v>
      </c>
      <c r="N22" s="4">
        <v>6738</v>
      </c>
      <c r="O22" s="4">
        <v>7064</v>
      </c>
      <c r="P22" s="4">
        <v>6870</v>
      </c>
      <c r="Q22" s="4">
        <v>6617</v>
      </c>
      <c r="R22" s="4">
        <v>6594</v>
      </c>
      <c r="S22" s="4">
        <v>5810</v>
      </c>
      <c r="T22" s="4">
        <v>5542</v>
      </c>
      <c r="U22" s="4">
        <v>4833</v>
      </c>
      <c r="V22" s="4">
        <v>4895</v>
      </c>
      <c r="W22" s="4">
        <v>4843</v>
      </c>
      <c r="X22" s="4">
        <v>4488</v>
      </c>
      <c r="Y22" s="4">
        <v>4475</v>
      </c>
      <c r="Z22" s="4">
        <f>4994-42</f>
        <v>4952</v>
      </c>
      <c r="AA22" s="4">
        <v>5994</v>
      </c>
      <c r="AB22" s="4">
        <v>6057</v>
      </c>
      <c r="AC22" s="18">
        <v>5374</v>
      </c>
      <c r="AD22" s="33" t="s">
        <v>75</v>
      </c>
      <c r="AE22" s="58"/>
    </row>
    <row r="23" spans="1:34" s="4" customFormat="1" ht="13">
      <c r="A23" s="53"/>
      <c r="B23" s="5" t="s">
        <v>2</v>
      </c>
      <c r="C23" s="4">
        <v>780</v>
      </c>
      <c r="D23" s="4">
        <v>563</v>
      </c>
      <c r="E23" s="4">
        <v>548</v>
      </c>
      <c r="F23" s="4">
        <v>582</v>
      </c>
      <c r="G23" s="4">
        <v>519</v>
      </c>
      <c r="H23" s="4">
        <v>624</v>
      </c>
      <c r="I23" s="4">
        <v>753</v>
      </c>
      <c r="J23" s="4">
        <v>967</v>
      </c>
      <c r="K23" s="4">
        <v>974</v>
      </c>
      <c r="L23" s="4">
        <v>843</v>
      </c>
      <c r="M23" s="4">
        <v>835</v>
      </c>
      <c r="N23" s="4">
        <v>774</v>
      </c>
      <c r="O23" s="4">
        <v>804</v>
      </c>
      <c r="P23" s="4">
        <v>785</v>
      </c>
      <c r="Q23" s="4">
        <v>968</v>
      </c>
      <c r="R23" s="4">
        <v>955</v>
      </c>
      <c r="S23" s="4">
        <v>848</v>
      </c>
      <c r="T23" s="4">
        <v>610</v>
      </c>
      <c r="U23" s="4">
        <v>670</v>
      </c>
      <c r="V23" s="4">
        <v>844</v>
      </c>
      <c r="W23" s="4">
        <v>1092</v>
      </c>
      <c r="X23" s="4">
        <v>1170</v>
      </c>
      <c r="Y23" s="4">
        <v>1192</v>
      </c>
      <c r="Z23" s="4">
        <v>1233</v>
      </c>
      <c r="AA23" s="4">
        <v>1559</v>
      </c>
      <c r="AB23" s="4">
        <v>1739</v>
      </c>
      <c r="AC23" s="18">
        <v>1731</v>
      </c>
      <c r="AD23" s="33" t="s">
        <v>76</v>
      </c>
      <c r="AE23" s="58"/>
    </row>
    <row r="24" spans="1:34" s="4" customFormat="1" ht="13">
      <c r="A24" s="53"/>
      <c r="B24" s="5" t="s">
        <v>3</v>
      </c>
      <c r="C24" s="4">
        <v>942</v>
      </c>
      <c r="D24" s="4">
        <v>785</v>
      </c>
      <c r="E24" s="4">
        <v>757</v>
      </c>
      <c r="F24" s="4">
        <v>787</v>
      </c>
      <c r="G24" s="4">
        <v>770</v>
      </c>
      <c r="H24" s="4">
        <v>865</v>
      </c>
      <c r="I24" s="4">
        <v>698</v>
      </c>
      <c r="J24" s="4">
        <v>732</v>
      </c>
      <c r="K24" s="4">
        <v>734</v>
      </c>
      <c r="L24" s="4">
        <v>657</v>
      </c>
      <c r="M24" s="4">
        <v>784</v>
      </c>
      <c r="N24" s="4">
        <v>732</v>
      </c>
      <c r="O24" s="4">
        <v>777</v>
      </c>
      <c r="P24" s="4">
        <v>714</v>
      </c>
      <c r="Q24" s="4">
        <v>760</v>
      </c>
      <c r="R24" s="4">
        <v>790</v>
      </c>
      <c r="S24" s="4">
        <v>668</v>
      </c>
      <c r="T24" s="4">
        <v>663</v>
      </c>
      <c r="U24" s="4">
        <v>638</v>
      </c>
      <c r="V24" s="4">
        <v>635</v>
      </c>
      <c r="W24" s="4">
        <v>708</v>
      </c>
      <c r="X24" s="4">
        <v>692</v>
      </c>
      <c r="Y24" s="4">
        <v>617</v>
      </c>
      <c r="Z24" s="4">
        <v>665</v>
      </c>
      <c r="AA24" s="4">
        <v>786</v>
      </c>
      <c r="AB24" s="4">
        <v>1085</v>
      </c>
      <c r="AC24" s="18">
        <v>1107</v>
      </c>
      <c r="AD24" s="33" t="s">
        <v>77</v>
      </c>
      <c r="AE24" s="58"/>
    </row>
    <row r="25" spans="1:34" s="4" customFormat="1" ht="13">
      <c r="A25" s="53"/>
      <c r="B25" s="5" t="s">
        <v>4</v>
      </c>
      <c r="C25" s="4">
        <v>390</v>
      </c>
      <c r="D25" s="4">
        <v>398</v>
      </c>
      <c r="E25" s="4">
        <v>407</v>
      </c>
      <c r="F25" s="4">
        <v>411</v>
      </c>
      <c r="G25" s="4">
        <v>400</v>
      </c>
      <c r="H25" s="4">
        <v>452</v>
      </c>
      <c r="I25" s="4">
        <v>441</v>
      </c>
      <c r="J25" s="4">
        <v>452</v>
      </c>
      <c r="K25" s="4">
        <v>414</v>
      </c>
      <c r="L25" s="4">
        <v>428</v>
      </c>
      <c r="M25" s="4">
        <v>440</v>
      </c>
      <c r="N25" s="4">
        <v>425</v>
      </c>
      <c r="O25" s="4">
        <v>424</v>
      </c>
      <c r="P25" s="4">
        <v>542</v>
      </c>
      <c r="Q25" s="4">
        <v>556</v>
      </c>
      <c r="R25" s="4">
        <v>581</v>
      </c>
      <c r="S25" s="4">
        <v>626</v>
      </c>
      <c r="T25" s="4">
        <v>629</v>
      </c>
      <c r="U25" s="4">
        <v>658</v>
      </c>
      <c r="V25" s="4">
        <v>700</v>
      </c>
      <c r="W25" s="4">
        <v>785</v>
      </c>
      <c r="X25" s="4">
        <v>683</v>
      </c>
      <c r="Y25" s="4">
        <v>643</v>
      </c>
      <c r="Z25" s="4">
        <v>625</v>
      </c>
      <c r="AA25" s="4">
        <v>655</v>
      </c>
      <c r="AB25" s="4">
        <v>716</v>
      </c>
      <c r="AC25" s="18">
        <v>738</v>
      </c>
      <c r="AD25" s="33" t="s">
        <v>78</v>
      </c>
      <c r="AE25" s="58"/>
    </row>
    <row r="26" spans="1:34" s="6" customFormat="1" ht="13">
      <c r="A26" s="53"/>
      <c r="B26" s="5" t="s">
        <v>5</v>
      </c>
      <c r="C26" s="4">
        <v>1121</v>
      </c>
      <c r="D26" s="4">
        <v>1157</v>
      </c>
      <c r="E26" s="4">
        <v>1456</v>
      </c>
      <c r="F26" s="4">
        <v>1408</v>
      </c>
      <c r="G26" s="4">
        <v>1349</v>
      </c>
      <c r="H26" s="4">
        <v>1437</v>
      </c>
      <c r="I26" s="4">
        <v>1642</v>
      </c>
      <c r="J26" s="4">
        <v>1705</v>
      </c>
      <c r="K26" s="4">
        <v>1705</v>
      </c>
      <c r="L26" s="4">
        <v>1984</v>
      </c>
      <c r="M26" s="4">
        <v>1936</v>
      </c>
      <c r="N26" s="4">
        <v>1800</v>
      </c>
      <c r="O26" s="4">
        <v>1722</v>
      </c>
      <c r="P26" s="4">
        <v>1770</v>
      </c>
      <c r="Q26" s="4">
        <v>1743</v>
      </c>
      <c r="R26" s="4">
        <v>1721</v>
      </c>
      <c r="S26" s="4">
        <v>1878</v>
      </c>
      <c r="T26" s="4">
        <v>1795</v>
      </c>
      <c r="U26" s="4">
        <v>2022</v>
      </c>
      <c r="V26" s="4">
        <v>2112</v>
      </c>
      <c r="W26" s="4">
        <v>1845</v>
      </c>
      <c r="X26" s="4">
        <v>1831</v>
      </c>
      <c r="Y26" s="4">
        <v>1793</v>
      </c>
      <c r="Z26" s="4">
        <v>1942</v>
      </c>
      <c r="AA26" s="4">
        <v>2178</v>
      </c>
      <c r="AB26" s="4">
        <v>1958</v>
      </c>
      <c r="AC26" s="18">
        <v>1949</v>
      </c>
      <c r="AD26" s="33" t="s">
        <v>79</v>
      </c>
      <c r="AE26" s="58"/>
      <c r="AG26" s="4"/>
      <c r="AH26" s="4"/>
    </row>
    <row r="27" spans="1:34" s="4" customFormat="1" ht="13">
      <c r="A27" s="53"/>
      <c r="B27" s="5" t="s">
        <v>6</v>
      </c>
      <c r="C27" s="4">
        <v>2093</v>
      </c>
      <c r="D27" s="4">
        <v>2165</v>
      </c>
      <c r="E27" s="4">
        <v>2060</v>
      </c>
      <c r="F27" s="4">
        <v>2068</v>
      </c>
      <c r="G27" s="4">
        <v>2416</v>
      </c>
      <c r="H27" s="4">
        <v>2148</v>
      </c>
      <c r="I27" s="4">
        <v>1734</v>
      </c>
      <c r="J27" s="4">
        <v>1595</v>
      </c>
      <c r="K27" s="4">
        <v>1418</v>
      </c>
      <c r="L27" s="4">
        <v>1458</v>
      </c>
      <c r="M27" s="4">
        <v>1696</v>
      </c>
      <c r="N27" s="4">
        <v>1661</v>
      </c>
      <c r="O27" s="4">
        <v>1831</v>
      </c>
      <c r="P27" s="4">
        <v>1676</v>
      </c>
      <c r="Q27" s="4">
        <v>1680</v>
      </c>
      <c r="R27" s="4">
        <v>1697</v>
      </c>
      <c r="S27" s="4">
        <v>1782</v>
      </c>
      <c r="T27" s="4">
        <v>1704</v>
      </c>
      <c r="U27" s="4">
        <v>1789</v>
      </c>
      <c r="V27" s="4">
        <v>1977</v>
      </c>
      <c r="W27" s="4">
        <v>2084</v>
      </c>
      <c r="X27" s="4">
        <v>2484</v>
      </c>
      <c r="Y27" s="4">
        <v>2675</v>
      </c>
      <c r="Z27" s="4">
        <v>3281</v>
      </c>
      <c r="AA27" s="4">
        <v>3360</v>
      </c>
      <c r="AB27" s="4">
        <v>3404</v>
      </c>
      <c r="AC27" s="18">
        <v>3588</v>
      </c>
      <c r="AD27" s="33" t="s">
        <v>80</v>
      </c>
      <c r="AE27" s="58"/>
    </row>
    <row r="28" spans="1:34" s="6" customFormat="1" ht="13">
      <c r="A28" s="53"/>
      <c r="B28" s="5" t="s">
        <v>7</v>
      </c>
      <c r="C28" s="4">
        <v>583</v>
      </c>
      <c r="D28" s="4">
        <v>765</v>
      </c>
      <c r="E28" s="4">
        <v>793</v>
      </c>
      <c r="F28" s="4">
        <v>776</v>
      </c>
      <c r="G28" s="4">
        <v>815</v>
      </c>
      <c r="H28" s="4">
        <v>1011</v>
      </c>
      <c r="I28" s="4">
        <v>1089</v>
      </c>
      <c r="J28" s="4">
        <v>1213</v>
      </c>
      <c r="K28" s="4">
        <v>975</v>
      </c>
      <c r="L28" s="4">
        <v>981</v>
      </c>
      <c r="M28" s="4">
        <v>917</v>
      </c>
      <c r="N28" s="4">
        <v>898</v>
      </c>
      <c r="O28" s="4">
        <v>764</v>
      </c>
      <c r="P28" s="4">
        <v>819</v>
      </c>
      <c r="Q28" s="4">
        <v>815</v>
      </c>
      <c r="R28" s="4">
        <v>743</v>
      </c>
      <c r="S28" s="4">
        <v>790</v>
      </c>
      <c r="T28" s="4">
        <v>815</v>
      </c>
      <c r="U28" s="4">
        <v>893</v>
      </c>
      <c r="V28" s="4">
        <v>908</v>
      </c>
      <c r="W28" s="4">
        <v>914</v>
      </c>
      <c r="X28" s="4">
        <v>936</v>
      </c>
      <c r="Y28" s="4">
        <v>847</v>
      </c>
      <c r="Z28" s="4">
        <v>908</v>
      </c>
      <c r="AA28" s="4">
        <v>1035</v>
      </c>
      <c r="AB28" s="4">
        <v>943</v>
      </c>
      <c r="AC28" s="18">
        <v>979</v>
      </c>
      <c r="AD28" s="33" t="s">
        <v>81</v>
      </c>
      <c r="AE28" s="58"/>
      <c r="AG28" s="4"/>
      <c r="AH28" s="4"/>
    </row>
    <row r="29" spans="1:34" s="4" customFormat="1" ht="13">
      <c r="A29" s="53"/>
      <c r="B29" s="5" t="s">
        <v>8</v>
      </c>
      <c r="C29" s="4">
        <v>825</v>
      </c>
      <c r="D29" s="4">
        <v>1018</v>
      </c>
      <c r="E29" s="4">
        <v>993</v>
      </c>
      <c r="F29" s="4">
        <v>1252</v>
      </c>
      <c r="G29" s="4">
        <v>1437</v>
      </c>
      <c r="H29" s="4">
        <v>1503</v>
      </c>
      <c r="I29" s="4">
        <v>1375</v>
      </c>
      <c r="J29" s="4">
        <v>1348</v>
      </c>
      <c r="K29" s="4">
        <v>1346</v>
      </c>
      <c r="L29" s="4">
        <v>1419</v>
      </c>
      <c r="M29" s="4">
        <v>1484</v>
      </c>
      <c r="N29" s="4">
        <v>1233</v>
      </c>
      <c r="O29" s="4">
        <v>1284</v>
      </c>
      <c r="P29" s="4">
        <v>1294</v>
      </c>
      <c r="Q29" s="4">
        <v>1346</v>
      </c>
      <c r="R29" s="4">
        <v>1383</v>
      </c>
      <c r="S29" s="4">
        <v>1405</v>
      </c>
      <c r="T29" s="4">
        <v>1340</v>
      </c>
      <c r="U29" s="4">
        <v>1276</v>
      </c>
      <c r="V29" s="4">
        <v>1280</v>
      </c>
      <c r="W29" s="4">
        <v>1371</v>
      </c>
      <c r="X29" s="4">
        <v>1222</v>
      </c>
      <c r="Y29" s="4">
        <v>1292</v>
      </c>
      <c r="Z29" s="4">
        <v>1479</v>
      </c>
      <c r="AA29" s="4">
        <v>1815</v>
      </c>
      <c r="AB29" s="4">
        <v>1553</v>
      </c>
      <c r="AC29" s="18">
        <v>1427</v>
      </c>
      <c r="AD29" s="33" t="s">
        <v>82</v>
      </c>
      <c r="AE29" s="58"/>
    </row>
    <row r="30" spans="1:34" s="4" customFormat="1" ht="13">
      <c r="A30" s="53"/>
      <c r="B30" s="5" t="s">
        <v>9</v>
      </c>
      <c r="C30" s="4">
        <v>252</v>
      </c>
      <c r="D30" s="4">
        <v>274</v>
      </c>
      <c r="E30" s="4">
        <v>287</v>
      </c>
      <c r="F30" s="4">
        <v>268</v>
      </c>
      <c r="G30" s="4">
        <v>262</v>
      </c>
      <c r="H30" s="4">
        <v>265</v>
      </c>
      <c r="I30" s="4">
        <v>314</v>
      </c>
      <c r="J30" s="4">
        <v>364</v>
      </c>
      <c r="K30" s="4">
        <v>320</v>
      </c>
      <c r="L30" s="4">
        <v>305</v>
      </c>
      <c r="M30" s="4">
        <v>288</v>
      </c>
      <c r="N30" s="4">
        <v>290</v>
      </c>
      <c r="O30" s="4">
        <v>324</v>
      </c>
      <c r="P30" s="4">
        <v>272</v>
      </c>
      <c r="Q30" s="4">
        <v>310</v>
      </c>
      <c r="R30" s="4">
        <v>334</v>
      </c>
      <c r="S30" s="4">
        <v>363</v>
      </c>
      <c r="T30" s="4">
        <v>350</v>
      </c>
      <c r="U30" s="4">
        <v>395</v>
      </c>
      <c r="V30" s="4">
        <v>312</v>
      </c>
      <c r="W30" s="4">
        <v>269</v>
      </c>
      <c r="X30" s="4">
        <v>291</v>
      </c>
      <c r="Y30" s="4">
        <v>260</v>
      </c>
      <c r="Z30" s="4">
        <v>325</v>
      </c>
      <c r="AA30" s="4">
        <v>386</v>
      </c>
      <c r="AB30" s="4">
        <v>309</v>
      </c>
      <c r="AC30" s="18">
        <v>268</v>
      </c>
      <c r="AD30" s="33" t="s">
        <v>83</v>
      </c>
      <c r="AE30" s="58"/>
    </row>
    <row r="31" spans="1:34" s="4" customFormat="1" ht="13">
      <c r="A31" s="53"/>
      <c r="B31" s="5" t="s">
        <v>10</v>
      </c>
      <c r="C31" s="4">
        <v>2732</v>
      </c>
      <c r="D31" s="4">
        <v>3013</v>
      </c>
      <c r="E31" s="4">
        <v>3014</v>
      </c>
      <c r="F31" s="4">
        <v>3021</v>
      </c>
      <c r="G31" s="4">
        <v>3258</v>
      </c>
      <c r="H31" s="4">
        <v>3512</v>
      </c>
      <c r="I31" s="4">
        <v>3215</v>
      </c>
      <c r="J31" s="4">
        <v>3156</v>
      </c>
      <c r="K31" s="4">
        <v>3172</v>
      </c>
      <c r="L31" s="4">
        <v>3065</v>
      </c>
      <c r="M31" s="4">
        <v>3494</v>
      </c>
      <c r="N31" s="4">
        <v>3620</v>
      </c>
      <c r="O31" s="4">
        <v>3914</v>
      </c>
      <c r="P31" s="4">
        <v>3756</v>
      </c>
      <c r="Q31" s="4">
        <v>3584</v>
      </c>
      <c r="R31" s="4">
        <v>3616</v>
      </c>
      <c r="S31" s="4">
        <v>3638</v>
      </c>
      <c r="T31" s="4">
        <v>3708</v>
      </c>
      <c r="U31" s="4">
        <v>3660</v>
      </c>
      <c r="V31" s="4">
        <v>4699</v>
      </c>
      <c r="W31" s="4">
        <v>5114</v>
      </c>
      <c r="X31" s="4">
        <v>4871</v>
      </c>
      <c r="Y31" s="4">
        <v>4929</v>
      </c>
      <c r="Z31" s="4">
        <v>5212</v>
      </c>
      <c r="AA31" s="4">
        <v>5988</v>
      </c>
      <c r="AB31" s="4">
        <v>5241</v>
      </c>
      <c r="AC31" s="18">
        <v>4881</v>
      </c>
      <c r="AD31" s="34" t="s">
        <v>84</v>
      </c>
      <c r="AE31" s="58"/>
    </row>
    <row r="32" spans="1:34" s="4" customFormat="1" ht="13">
      <c r="A32" s="15" t="s">
        <v>44</v>
      </c>
      <c r="B32" s="13" t="s">
        <v>38</v>
      </c>
      <c r="C32" s="13">
        <f>SUM(C33:C43)</f>
        <v>6311</v>
      </c>
      <c r="D32" s="13">
        <f t="shared" ref="D32:T32" si="39">SUM(D33:D43)</f>
        <v>8234</v>
      </c>
      <c r="E32" s="13">
        <f t="shared" si="39"/>
        <v>10273</v>
      </c>
      <c r="F32" s="13">
        <f t="shared" si="39"/>
        <v>11873</v>
      </c>
      <c r="G32" s="13">
        <f t="shared" si="39"/>
        <v>13196</v>
      </c>
      <c r="H32" s="13">
        <f t="shared" si="39"/>
        <v>15531</v>
      </c>
      <c r="I32" s="13">
        <f t="shared" si="39"/>
        <v>16411</v>
      </c>
      <c r="J32" s="13">
        <f t="shared" si="39"/>
        <v>18170</v>
      </c>
      <c r="K32" s="13">
        <f t="shared" si="39"/>
        <v>19242</v>
      </c>
      <c r="L32" s="13">
        <f t="shared" si="39"/>
        <v>20363</v>
      </c>
      <c r="M32" s="13">
        <f t="shared" si="39"/>
        <v>21399</v>
      </c>
      <c r="N32" s="13">
        <f t="shared" si="39"/>
        <v>24613</v>
      </c>
      <c r="O32" s="13">
        <f t="shared" si="39"/>
        <v>25472</v>
      </c>
      <c r="P32" s="13">
        <f t="shared" si="39"/>
        <v>26384</v>
      </c>
      <c r="Q32" s="13">
        <f t="shared" si="39"/>
        <v>26646</v>
      </c>
      <c r="R32" s="13">
        <f t="shared" si="39"/>
        <v>28690</v>
      </c>
      <c r="S32" s="13">
        <f t="shared" si="39"/>
        <v>30677</v>
      </c>
      <c r="T32" s="13">
        <f t="shared" si="39"/>
        <v>28823</v>
      </c>
      <c r="U32" s="13">
        <f>SUM(U33:U43)</f>
        <v>29951</v>
      </c>
      <c r="V32" s="13">
        <f t="shared" ref="V32:W32" si="40">SUM(V33:V43)</f>
        <v>28097</v>
      </c>
      <c r="W32" s="13">
        <f t="shared" si="40"/>
        <v>27844</v>
      </c>
      <c r="X32" s="13">
        <f t="shared" ref="X32:AC32" si="41">SUM(X33:X43)</f>
        <v>27998</v>
      </c>
      <c r="Y32" s="13">
        <f t="shared" si="41"/>
        <v>29260</v>
      </c>
      <c r="Z32" s="13">
        <f t="shared" si="41"/>
        <v>30673</v>
      </c>
      <c r="AA32" s="13">
        <f t="shared" si="41"/>
        <v>35475</v>
      </c>
      <c r="AB32" s="13">
        <f t="shared" si="41"/>
        <v>32414</v>
      </c>
      <c r="AC32" s="14">
        <f t="shared" si="41"/>
        <v>31409</v>
      </c>
      <c r="AD32" s="35" t="s">
        <v>89</v>
      </c>
      <c r="AE32" s="38" t="s">
        <v>91</v>
      </c>
    </row>
    <row r="33" spans="1:32" s="4" customFormat="1" ht="13">
      <c r="A33" s="53"/>
      <c r="B33" s="5" t="s">
        <v>11</v>
      </c>
      <c r="C33" s="4">
        <v>592</v>
      </c>
      <c r="D33" s="4">
        <v>626</v>
      </c>
      <c r="E33" s="4">
        <v>791</v>
      </c>
      <c r="F33" s="4">
        <v>1002</v>
      </c>
      <c r="G33" s="4">
        <v>1073</v>
      </c>
      <c r="H33" s="4">
        <v>1085</v>
      </c>
      <c r="I33" s="4">
        <v>1255</v>
      </c>
      <c r="J33" s="4">
        <v>1458</v>
      </c>
      <c r="K33" s="4">
        <v>1719</v>
      </c>
      <c r="L33" s="4">
        <v>1635</v>
      </c>
      <c r="M33" s="4">
        <v>1712</v>
      </c>
      <c r="N33" s="4">
        <v>1964</v>
      </c>
      <c r="O33" s="4">
        <v>2003</v>
      </c>
      <c r="P33" s="4">
        <v>1893</v>
      </c>
      <c r="Q33" s="4">
        <v>1889</v>
      </c>
      <c r="R33" s="4">
        <v>2003</v>
      </c>
      <c r="S33" s="4">
        <v>2097</v>
      </c>
      <c r="T33" s="4">
        <v>2088</v>
      </c>
      <c r="U33" s="7">
        <v>1933</v>
      </c>
      <c r="V33" s="7">
        <v>2055</v>
      </c>
      <c r="W33" s="7">
        <v>2041</v>
      </c>
      <c r="X33" s="4">
        <v>1995</v>
      </c>
      <c r="Y33" s="4">
        <v>2005</v>
      </c>
      <c r="Z33" s="4">
        <v>2013</v>
      </c>
      <c r="AA33" s="4">
        <v>2234</v>
      </c>
      <c r="AB33" s="4">
        <v>1939</v>
      </c>
      <c r="AC33" s="18">
        <v>1898</v>
      </c>
      <c r="AD33" s="32" t="s">
        <v>73</v>
      </c>
      <c r="AE33" s="58"/>
    </row>
    <row r="34" spans="1:32" s="4" customFormat="1" ht="13">
      <c r="A34" s="53"/>
      <c r="B34" s="5" t="s">
        <v>0</v>
      </c>
      <c r="C34" s="4">
        <v>0</v>
      </c>
      <c r="D34" s="4">
        <v>88</v>
      </c>
      <c r="E34" s="4">
        <v>102</v>
      </c>
      <c r="F34" s="4">
        <v>0</v>
      </c>
      <c r="G34" s="4">
        <v>0</v>
      </c>
      <c r="H34" s="4">
        <v>19</v>
      </c>
      <c r="I34" s="4">
        <v>19</v>
      </c>
      <c r="J34" s="4">
        <v>17</v>
      </c>
      <c r="K34" s="4">
        <v>42</v>
      </c>
      <c r="L34" s="4">
        <v>173</v>
      </c>
      <c r="M34" s="4">
        <v>119</v>
      </c>
      <c r="N34" s="4">
        <v>154</v>
      </c>
      <c r="O34" s="4">
        <v>239</v>
      </c>
      <c r="P34" s="4">
        <v>235</v>
      </c>
      <c r="Q34" s="4">
        <v>299</v>
      </c>
      <c r="R34" s="4">
        <v>552</v>
      </c>
      <c r="S34" s="4">
        <v>992</v>
      </c>
      <c r="T34" s="4">
        <v>1079</v>
      </c>
      <c r="U34" s="7">
        <v>1225</v>
      </c>
      <c r="V34" s="7">
        <v>1808</v>
      </c>
      <c r="W34" s="7">
        <v>1999</v>
      </c>
      <c r="X34" s="4">
        <v>1855</v>
      </c>
      <c r="Y34" s="4">
        <v>2126</v>
      </c>
      <c r="Z34" s="4">
        <v>2004</v>
      </c>
      <c r="AA34" s="4">
        <v>2545</v>
      </c>
      <c r="AB34" s="4">
        <v>2496</v>
      </c>
      <c r="AC34" s="18">
        <v>2478</v>
      </c>
      <c r="AD34" s="33" t="s">
        <v>74</v>
      </c>
      <c r="AE34" s="58"/>
    </row>
    <row r="35" spans="1:32" s="4" customFormat="1" ht="13">
      <c r="A35" s="53"/>
      <c r="B35" s="5" t="s">
        <v>1</v>
      </c>
      <c r="C35" s="4">
        <v>1750</v>
      </c>
      <c r="D35" s="4">
        <v>2110</v>
      </c>
      <c r="E35" s="4">
        <v>2248</v>
      </c>
      <c r="F35" s="4">
        <v>2672</v>
      </c>
      <c r="G35" s="4">
        <v>2767</v>
      </c>
      <c r="H35" s="4">
        <v>3179</v>
      </c>
      <c r="I35" s="4">
        <v>3710</v>
      </c>
      <c r="J35" s="4">
        <v>4193</v>
      </c>
      <c r="K35" s="4">
        <v>4242</v>
      </c>
      <c r="L35" s="4">
        <v>4912</v>
      </c>
      <c r="M35" s="4">
        <v>5777</v>
      </c>
      <c r="N35" s="4">
        <v>6463</v>
      </c>
      <c r="O35" s="4">
        <v>6645</v>
      </c>
      <c r="P35" s="4">
        <v>6559</v>
      </c>
      <c r="Q35" s="4">
        <v>6949</v>
      </c>
      <c r="R35" s="4">
        <v>7312</v>
      </c>
      <c r="S35" s="4">
        <v>7392</v>
      </c>
      <c r="T35" s="4">
        <v>6580</v>
      </c>
      <c r="U35" s="7">
        <v>6651</v>
      </c>
      <c r="V35" s="7">
        <v>6666</v>
      </c>
      <c r="W35" s="7">
        <v>6775</v>
      </c>
      <c r="X35" s="4">
        <v>6919</v>
      </c>
      <c r="Y35" s="4">
        <v>7080</v>
      </c>
      <c r="Z35" s="4">
        <v>6881</v>
      </c>
      <c r="AA35" s="4">
        <v>7743</v>
      </c>
      <c r="AB35" s="4">
        <v>6337</v>
      </c>
      <c r="AC35" s="18">
        <v>6039</v>
      </c>
      <c r="AD35" s="33" t="s">
        <v>75</v>
      </c>
      <c r="AE35" s="58"/>
    </row>
    <row r="36" spans="1:32" s="4" customFormat="1" ht="13">
      <c r="A36" s="53"/>
      <c r="B36" s="5" t="s">
        <v>2</v>
      </c>
      <c r="C36" s="4">
        <v>1529</v>
      </c>
      <c r="D36" s="4">
        <v>1503</v>
      </c>
      <c r="E36" s="4">
        <v>1495</v>
      </c>
      <c r="F36" s="4">
        <v>1446</v>
      </c>
      <c r="G36" s="4">
        <v>2018</v>
      </c>
      <c r="H36" s="4">
        <v>3101</v>
      </c>
      <c r="I36" s="4">
        <v>3341</v>
      </c>
      <c r="J36" s="4">
        <v>4089</v>
      </c>
      <c r="K36" s="4">
        <v>4170</v>
      </c>
      <c r="L36" s="4">
        <v>4467</v>
      </c>
      <c r="M36" s="4">
        <v>4100</v>
      </c>
      <c r="N36" s="4">
        <v>4928</v>
      </c>
      <c r="O36" s="4">
        <v>5249</v>
      </c>
      <c r="P36" s="4">
        <v>5897</v>
      </c>
      <c r="Q36" s="4">
        <v>6080</v>
      </c>
      <c r="R36" s="4">
        <v>6743</v>
      </c>
      <c r="S36" s="4">
        <v>7025</v>
      </c>
      <c r="T36" s="4">
        <v>6170</v>
      </c>
      <c r="U36" s="7">
        <v>6137</v>
      </c>
      <c r="V36" s="7">
        <v>5352</v>
      </c>
      <c r="W36" s="7">
        <v>5262</v>
      </c>
      <c r="X36" s="4">
        <v>5318</v>
      </c>
      <c r="Y36" s="4">
        <v>5859</v>
      </c>
      <c r="Z36" s="25">
        <v>6390</v>
      </c>
      <c r="AA36" s="4">
        <v>7235</v>
      </c>
      <c r="AB36" s="4">
        <v>7118</v>
      </c>
      <c r="AC36" s="18">
        <v>6441</v>
      </c>
      <c r="AD36" s="33" t="s">
        <v>76</v>
      </c>
      <c r="AE36" s="58"/>
    </row>
    <row r="37" spans="1:32" s="4" customFormat="1" ht="13">
      <c r="A37" s="53"/>
      <c r="B37" s="5" t="s">
        <v>3</v>
      </c>
      <c r="C37" s="4">
        <v>683</v>
      </c>
      <c r="D37" s="4">
        <v>1088</v>
      </c>
      <c r="E37" s="4">
        <v>1422</v>
      </c>
      <c r="F37" s="4">
        <v>1786</v>
      </c>
      <c r="G37" s="4">
        <v>1817</v>
      </c>
      <c r="H37" s="4">
        <v>2225</v>
      </c>
      <c r="I37" s="4">
        <v>2600</v>
      </c>
      <c r="J37" s="4">
        <v>3212</v>
      </c>
      <c r="K37" s="4">
        <v>3617</v>
      </c>
      <c r="L37" s="4">
        <v>3459</v>
      </c>
      <c r="M37" s="4">
        <v>3501</v>
      </c>
      <c r="N37" s="4">
        <v>3597</v>
      </c>
      <c r="O37" s="4">
        <v>3565</v>
      </c>
      <c r="P37" s="4">
        <v>3837</v>
      </c>
      <c r="Q37" s="4">
        <v>3825</v>
      </c>
      <c r="R37" s="4">
        <v>3907</v>
      </c>
      <c r="S37" s="4">
        <v>4193</v>
      </c>
      <c r="T37" s="4">
        <v>3568</v>
      </c>
      <c r="U37" s="7">
        <v>4256</v>
      </c>
      <c r="V37" s="7">
        <v>3630</v>
      </c>
      <c r="W37" s="7">
        <v>3043</v>
      </c>
      <c r="X37" s="4">
        <v>2974</v>
      </c>
      <c r="Y37" s="4">
        <v>2732</v>
      </c>
      <c r="Z37" s="25">
        <v>3181</v>
      </c>
      <c r="AA37" s="4">
        <v>4061</v>
      </c>
      <c r="AB37" s="4">
        <v>4014</v>
      </c>
      <c r="AC37" s="18">
        <v>3619</v>
      </c>
      <c r="AD37" s="33" t="s">
        <v>77</v>
      </c>
      <c r="AE37" s="58"/>
    </row>
    <row r="38" spans="1:32" s="4" customFormat="1" ht="13">
      <c r="A38" s="53"/>
      <c r="B38" s="5" t="s">
        <v>5</v>
      </c>
      <c r="C38" s="4">
        <v>76</v>
      </c>
      <c r="D38" s="4">
        <v>155</v>
      </c>
      <c r="E38" s="4">
        <v>259</v>
      </c>
      <c r="F38" s="4">
        <v>154</v>
      </c>
      <c r="G38" s="4">
        <v>149</v>
      </c>
      <c r="H38" s="4">
        <v>220</v>
      </c>
      <c r="I38" s="4">
        <v>285</v>
      </c>
      <c r="J38" s="4">
        <v>256</v>
      </c>
      <c r="K38" s="4">
        <v>273</v>
      </c>
      <c r="L38" s="4">
        <v>329</v>
      </c>
      <c r="M38" s="4">
        <v>452</v>
      </c>
      <c r="N38" s="4">
        <v>590</v>
      </c>
      <c r="O38" s="4">
        <v>691</v>
      </c>
      <c r="P38" s="4">
        <v>738</v>
      </c>
      <c r="Q38" s="4">
        <v>878</v>
      </c>
      <c r="R38" s="4">
        <v>1037</v>
      </c>
      <c r="S38" s="4">
        <v>1308</v>
      </c>
      <c r="T38" s="4">
        <v>1584</v>
      </c>
      <c r="U38" s="7">
        <v>1811</v>
      </c>
      <c r="V38" s="7">
        <v>1803</v>
      </c>
      <c r="W38" s="7">
        <v>1619</v>
      </c>
      <c r="X38" s="4">
        <v>1627</v>
      </c>
      <c r="Y38" s="4">
        <v>1859</v>
      </c>
      <c r="Z38" s="25">
        <v>2033</v>
      </c>
      <c r="AA38" s="4">
        <v>2227</v>
      </c>
      <c r="AB38" s="4">
        <v>2328</v>
      </c>
      <c r="AC38" s="18">
        <v>2096</v>
      </c>
      <c r="AD38" s="33" t="s">
        <v>79</v>
      </c>
      <c r="AE38" s="58"/>
    </row>
    <row r="39" spans="1:32" s="4" customFormat="1" ht="13">
      <c r="A39" s="53"/>
      <c r="B39" s="5" t="s">
        <v>6</v>
      </c>
      <c r="C39" s="4">
        <v>637</v>
      </c>
      <c r="D39" s="4">
        <v>903</v>
      </c>
      <c r="E39" s="4">
        <v>1327</v>
      </c>
      <c r="F39" s="4">
        <v>1309</v>
      </c>
      <c r="G39" s="4">
        <v>1708</v>
      </c>
      <c r="H39" s="4">
        <v>1326</v>
      </c>
      <c r="I39" s="4">
        <v>1001</v>
      </c>
      <c r="J39" s="4">
        <v>717</v>
      </c>
      <c r="K39" s="4">
        <v>712</v>
      </c>
      <c r="L39" s="4">
        <v>820</v>
      </c>
      <c r="M39" s="4">
        <v>880</v>
      </c>
      <c r="N39" s="4">
        <v>1125</v>
      </c>
      <c r="O39" s="4">
        <v>1298</v>
      </c>
      <c r="P39" s="4">
        <v>1225</v>
      </c>
      <c r="Q39" s="4">
        <v>1270</v>
      </c>
      <c r="R39" s="4">
        <v>1577</v>
      </c>
      <c r="S39" s="4">
        <v>1906</v>
      </c>
      <c r="T39" s="4">
        <v>1975</v>
      </c>
      <c r="U39" s="7">
        <v>2249</v>
      </c>
      <c r="V39" s="7">
        <v>2081</v>
      </c>
      <c r="W39" s="7">
        <v>2315</v>
      </c>
      <c r="X39" s="4">
        <v>2537</v>
      </c>
      <c r="Y39" s="4">
        <v>2723</v>
      </c>
      <c r="Z39" s="25">
        <v>2942</v>
      </c>
      <c r="AA39" s="4">
        <v>3309</v>
      </c>
      <c r="AB39" s="4">
        <v>2896</v>
      </c>
      <c r="AC39" s="18">
        <v>3713</v>
      </c>
      <c r="AD39" s="33" t="s">
        <v>80</v>
      </c>
      <c r="AE39" s="58"/>
    </row>
    <row r="40" spans="1:32" s="4" customFormat="1" ht="13">
      <c r="A40" s="53"/>
      <c r="B40" s="5" t="s">
        <v>7</v>
      </c>
      <c r="C40" s="4">
        <v>15</v>
      </c>
      <c r="D40" s="4">
        <v>6</v>
      </c>
      <c r="E40" s="4">
        <v>10</v>
      </c>
      <c r="F40" s="4">
        <v>21</v>
      </c>
      <c r="G40" s="4">
        <v>13</v>
      </c>
      <c r="H40" s="4">
        <v>26</v>
      </c>
      <c r="I40" s="4">
        <v>46</v>
      </c>
      <c r="J40" s="4">
        <v>0</v>
      </c>
      <c r="K40" s="4">
        <v>14</v>
      </c>
      <c r="L40" s="4">
        <v>16</v>
      </c>
      <c r="M40" s="4">
        <v>25</v>
      </c>
      <c r="N40" s="4">
        <v>20</v>
      </c>
      <c r="O40" s="4">
        <v>11</v>
      </c>
      <c r="P40" s="4">
        <v>11</v>
      </c>
      <c r="Q40" s="4">
        <v>26</v>
      </c>
      <c r="R40" s="4">
        <v>22</v>
      </c>
      <c r="S40" s="4">
        <v>28</v>
      </c>
      <c r="T40" s="4">
        <v>23</v>
      </c>
      <c r="U40" s="7">
        <v>5</v>
      </c>
      <c r="V40" s="7">
        <v>0</v>
      </c>
      <c r="W40" s="7">
        <v>0</v>
      </c>
      <c r="X40" s="7">
        <v>0</v>
      </c>
      <c r="Y40" s="4">
        <v>0</v>
      </c>
      <c r="Z40" s="4">
        <v>0</v>
      </c>
      <c r="AA40" s="4">
        <v>0</v>
      </c>
      <c r="AB40" s="4">
        <v>0</v>
      </c>
      <c r="AC40" s="18">
        <v>0</v>
      </c>
      <c r="AD40" s="33" t="s">
        <v>81</v>
      </c>
      <c r="AE40" s="58"/>
    </row>
    <row r="41" spans="1:32" s="4" customFormat="1" ht="13">
      <c r="A41" s="53"/>
      <c r="B41" s="5" t="s">
        <v>8</v>
      </c>
      <c r="C41" s="4">
        <v>46</v>
      </c>
      <c r="D41" s="4">
        <v>47</v>
      </c>
      <c r="E41" s="4">
        <v>62</v>
      </c>
      <c r="F41" s="4">
        <v>68</v>
      </c>
      <c r="G41" s="4">
        <v>85</v>
      </c>
      <c r="H41" s="4">
        <v>211</v>
      </c>
      <c r="I41" s="4">
        <v>209</v>
      </c>
      <c r="J41" s="4">
        <v>362</v>
      </c>
      <c r="K41" s="4">
        <v>396</v>
      </c>
      <c r="L41" s="4">
        <v>383</v>
      </c>
      <c r="M41" s="4">
        <v>409</v>
      </c>
      <c r="N41" s="4">
        <v>381</v>
      </c>
      <c r="O41" s="4">
        <v>381</v>
      </c>
      <c r="P41" s="4">
        <v>415</v>
      </c>
      <c r="Q41" s="4">
        <v>420</v>
      </c>
      <c r="R41" s="4">
        <v>448</v>
      </c>
      <c r="S41" s="4">
        <v>467</v>
      </c>
      <c r="T41" s="4">
        <v>531</v>
      </c>
      <c r="U41" s="7">
        <v>493</v>
      </c>
      <c r="V41" s="7">
        <v>406</v>
      </c>
      <c r="W41" s="7">
        <v>406</v>
      </c>
      <c r="X41" s="4">
        <v>419</v>
      </c>
      <c r="Y41" s="4">
        <v>430</v>
      </c>
      <c r="Z41" s="4">
        <v>457</v>
      </c>
      <c r="AA41" s="4">
        <v>648</v>
      </c>
      <c r="AB41" s="4">
        <v>517</v>
      </c>
      <c r="AC41" s="18">
        <v>491</v>
      </c>
      <c r="AD41" s="33" t="s">
        <v>82</v>
      </c>
      <c r="AE41" s="58"/>
    </row>
    <row r="42" spans="1:32" s="4" customFormat="1" ht="13">
      <c r="A42" s="53"/>
      <c r="B42" s="5" t="s">
        <v>9</v>
      </c>
      <c r="C42" s="4">
        <v>0</v>
      </c>
      <c r="D42" s="4">
        <v>23</v>
      </c>
      <c r="E42" s="4">
        <v>21</v>
      </c>
      <c r="F42" s="4">
        <v>20</v>
      </c>
      <c r="G42" s="4">
        <v>16</v>
      </c>
      <c r="H42" s="4">
        <v>14</v>
      </c>
      <c r="I42" s="4">
        <v>20</v>
      </c>
      <c r="J42" s="4">
        <v>23</v>
      </c>
      <c r="K42" s="4">
        <v>15</v>
      </c>
      <c r="L42" s="4">
        <v>0</v>
      </c>
      <c r="M42" s="4">
        <v>0</v>
      </c>
      <c r="N42" s="4">
        <v>46</v>
      </c>
      <c r="O42" s="4">
        <v>75</v>
      </c>
      <c r="P42" s="4">
        <v>65</v>
      </c>
      <c r="Q42" s="4">
        <v>47</v>
      </c>
      <c r="R42" s="4">
        <v>49</v>
      </c>
      <c r="S42" s="4">
        <v>41</v>
      </c>
      <c r="T42" s="4">
        <v>41</v>
      </c>
      <c r="U42" s="7">
        <v>29</v>
      </c>
      <c r="V42" s="7">
        <v>26</v>
      </c>
      <c r="W42" s="7">
        <v>26</v>
      </c>
      <c r="X42" s="4">
        <v>27</v>
      </c>
      <c r="Y42" s="4">
        <v>34</v>
      </c>
      <c r="Z42" s="4">
        <v>39</v>
      </c>
      <c r="AA42" s="4">
        <v>45</v>
      </c>
      <c r="AB42" s="4">
        <v>53</v>
      </c>
      <c r="AC42" s="18">
        <v>36</v>
      </c>
      <c r="AD42" s="33" t="s">
        <v>83</v>
      </c>
      <c r="AE42" s="58"/>
    </row>
    <row r="43" spans="1:32" s="4" customFormat="1" ht="13">
      <c r="A43" s="53"/>
      <c r="B43" s="5" t="s">
        <v>10</v>
      </c>
      <c r="C43" s="4">
        <v>983</v>
      </c>
      <c r="D43" s="4">
        <v>1685</v>
      </c>
      <c r="E43" s="4">
        <v>2536</v>
      </c>
      <c r="F43" s="4">
        <v>3395</v>
      </c>
      <c r="G43" s="4">
        <v>3550</v>
      </c>
      <c r="H43" s="4">
        <v>4125</v>
      </c>
      <c r="I43" s="4">
        <v>3925</v>
      </c>
      <c r="J43" s="4">
        <v>3843</v>
      </c>
      <c r="K43" s="4">
        <v>4042</v>
      </c>
      <c r="L43" s="4">
        <v>4169</v>
      </c>
      <c r="M43" s="4">
        <v>4424</v>
      </c>
      <c r="N43" s="4">
        <v>5345</v>
      </c>
      <c r="O43" s="4">
        <v>5315</v>
      </c>
      <c r="P43" s="4">
        <v>5509</v>
      </c>
      <c r="Q43" s="4">
        <v>4963</v>
      </c>
      <c r="R43" s="4">
        <v>5040</v>
      </c>
      <c r="S43" s="4">
        <v>5228</v>
      </c>
      <c r="T43" s="4">
        <v>5184</v>
      </c>
      <c r="U43" s="7">
        <v>5162</v>
      </c>
      <c r="V43" s="7">
        <v>4270</v>
      </c>
      <c r="W43" s="7">
        <v>4358</v>
      </c>
      <c r="X43" s="4">
        <v>4327</v>
      </c>
      <c r="Y43" s="4">
        <v>4412</v>
      </c>
      <c r="Z43" s="4">
        <v>4733</v>
      </c>
      <c r="AA43" s="4">
        <v>5428</v>
      </c>
      <c r="AB43" s="4">
        <v>4716</v>
      </c>
      <c r="AC43" s="18">
        <v>4598</v>
      </c>
      <c r="AD43" s="34" t="s">
        <v>84</v>
      </c>
      <c r="AE43" s="58"/>
    </row>
    <row r="44" spans="1:32" s="4" customFormat="1" ht="13">
      <c r="A44" s="15" t="s">
        <v>31</v>
      </c>
      <c r="B44" s="13" t="s">
        <v>38</v>
      </c>
      <c r="C44" s="13">
        <v>4000</v>
      </c>
      <c r="D44" s="13">
        <v>4934</v>
      </c>
      <c r="E44" s="13">
        <v>4795</v>
      </c>
      <c r="F44" s="13">
        <v>4750</v>
      </c>
      <c r="G44" s="13">
        <v>4729</v>
      </c>
      <c r="H44" s="13">
        <v>4595</v>
      </c>
      <c r="I44" s="13">
        <v>4693</v>
      </c>
      <c r="J44" s="13">
        <v>5038</v>
      </c>
      <c r="K44" s="13">
        <v>4447</v>
      </c>
      <c r="L44" s="13">
        <v>4419</v>
      </c>
      <c r="M44" s="13">
        <v>4754</v>
      </c>
      <c r="N44" s="13">
        <v>5327</v>
      </c>
      <c r="O44" s="13">
        <v>4565</v>
      </c>
      <c r="P44" s="13">
        <v>5084</v>
      </c>
      <c r="Q44" s="13">
        <v>5337</v>
      </c>
      <c r="R44" s="13">
        <v>5945</v>
      </c>
      <c r="S44" s="13">
        <v>5844</v>
      </c>
      <c r="T44" s="13">
        <v>6241</v>
      </c>
      <c r="U44" s="13">
        <v>6596</v>
      </c>
      <c r="V44" s="13">
        <v>7205</v>
      </c>
      <c r="W44" s="13">
        <v>7956</v>
      </c>
      <c r="X44" s="13">
        <v>7628</v>
      </c>
      <c r="Y44" s="13">
        <v>7586</v>
      </c>
      <c r="Z44" s="13">
        <v>7767</v>
      </c>
      <c r="AA44" s="13">
        <v>7480</v>
      </c>
      <c r="AB44" s="13">
        <f>+AB45</f>
        <v>5586</v>
      </c>
      <c r="AC44" s="14">
        <f>+AC45</f>
        <v>5481</v>
      </c>
      <c r="AD44" s="35" t="s">
        <v>89</v>
      </c>
      <c r="AE44" s="38" t="s">
        <v>92</v>
      </c>
    </row>
    <row r="45" spans="1:32" s="4" customFormat="1" ht="13">
      <c r="A45" s="19"/>
      <c r="B45" s="9" t="s">
        <v>0</v>
      </c>
      <c r="C45" s="8">
        <v>4000</v>
      </c>
      <c r="D45" s="8">
        <v>4934</v>
      </c>
      <c r="E45" s="8">
        <v>4795</v>
      </c>
      <c r="F45" s="8">
        <v>4750</v>
      </c>
      <c r="G45" s="8">
        <v>4729</v>
      </c>
      <c r="H45" s="8">
        <v>4595</v>
      </c>
      <c r="I45" s="8">
        <v>4693</v>
      </c>
      <c r="J45" s="8">
        <v>5038</v>
      </c>
      <c r="K45" s="10">
        <v>4447</v>
      </c>
      <c r="L45" s="10">
        <v>4419</v>
      </c>
      <c r="M45" s="10">
        <v>4754</v>
      </c>
      <c r="N45" s="10">
        <v>5327</v>
      </c>
      <c r="O45" s="10">
        <v>4565</v>
      </c>
      <c r="P45" s="10">
        <v>5084</v>
      </c>
      <c r="Q45" s="10">
        <v>5337</v>
      </c>
      <c r="R45" s="10">
        <v>5945</v>
      </c>
      <c r="S45" s="10">
        <v>5844</v>
      </c>
      <c r="T45" s="10">
        <v>6241</v>
      </c>
      <c r="U45" s="10">
        <v>6596</v>
      </c>
      <c r="V45" s="10">
        <v>7205</v>
      </c>
      <c r="W45" s="10">
        <v>7956</v>
      </c>
      <c r="X45" s="10">
        <v>7628</v>
      </c>
      <c r="Y45" s="10">
        <v>7586</v>
      </c>
      <c r="Z45" s="10">
        <v>7767</v>
      </c>
      <c r="AA45" s="8">
        <v>7480</v>
      </c>
      <c r="AB45" s="8">
        <v>5586</v>
      </c>
      <c r="AC45" s="20">
        <v>5481</v>
      </c>
      <c r="AD45" s="37" t="s">
        <v>74</v>
      </c>
      <c r="AE45" s="39"/>
    </row>
    <row r="46" spans="1:32">
      <c r="A46" s="2"/>
    </row>
    <row r="47" spans="1:32" ht="13">
      <c r="A47" s="3" t="s">
        <v>42</v>
      </c>
      <c r="AD47" s="28"/>
      <c r="AE47" s="40" t="s">
        <v>93</v>
      </c>
    </row>
    <row r="48" spans="1:32">
      <c r="A48" s="11" t="s">
        <v>98</v>
      </c>
      <c r="AD48" s="28"/>
      <c r="AE48" s="41" t="s">
        <v>99</v>
      </c>
      <c r="AF48" s="11"/>
    </row>
    <row r="49" spans="1:37">
      <c r="A49" s="11" t="s">
        <v>96</v>
      </c>
      <c r="AD49" s="28"/>
      <c r="AE49" s="42" t="s">
        <v>94</v>
      </c>
    </row>
    <row r="50" spans="1:37" s="46" customFormat="1" ht="13">
      <c r="A50" s="52" t="s">
        <v>104</v>
      </c>
      <c r="C50" s="47"/>
      <c r="D50" s="48"/>
      <c r="E50" s="47"/>
      <c r="F50" s="48"/>
      <c r="G50" s="48"/>
      <c r="H50" s="49"/>
      <c r="I50" s="50"/>
      <c r="AE50" s="51" t="s">
        <v>105</v>
      </c>
    </row>
    <row r="51" spans="1:37">
      <c r="A51" s="11" t="s">
        <v>45</v>
      </c>
      <c r="AD51" s="28"/>
      <c r="AE51" s="42" t="s">
        <v>97</v>
      </c>
    </row>
    <row r="52" spans="1:37">
      <c r="AD52" s="28"/>
    </row>
    <row r="53" spans="1:37" ht="13">
      <c r="A53" s="3" t="s">
        <v>43</v>
      </c>
      <c r="AD53" s="28"/>
      <c r="AE53" s="40" t="s">
        <v>95</v>
      </c>
    </row>
    <row r="56" spans="1:37" ht="13">
      <c r="AD56" s="40"/>
    </row>
    <row r="57" spans="1:37" ht="13">
      <c r="AK57" s="40"/>
    </row>
    <row r="58" spans="1:37" ht="13">
      <c r="AD58" s="40"/>
    </row>
    <row r="60" spans="1:37" ht="13">
      <c r="AD60" s="40"/>
    </row>
  </sheetData>
  <mergeCells count="10">
    <mergeCell ref="AE33:AE43"/>
    <mergeCell ref="AD4:AD5"/>
    <mergeCell ref="AE4:AE5"/>
    <mergeCell ref="AE20:AE31"/>
    <mergeCell ref="AE7:AE18"/>
    <mergeCell ref="A33:A43"/>
    <mergeCell ref="A20:A31"/>
    <mergeCell ref="A7:A18"/>
    <mergeCell ref="A4:A5"/>
    <mergeCell ref="B4:B5"/>
  </mergeCells>
  <pageMargins left="0.7" right="0.7" top="0.75" bottom="0.75" header="0.3" footer="0.3"/>
  <pageSetup paperSize="9" orientation="portrait" r:id="rId1"/>
  <ignoredErrors>
    <ignoredError sqref="Z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Ophir</dc:creator>
  <cp:lastModifiedBy>Michal Ophir</cp:lastModifiedBy>
  <dcterms:created xsi:type="dcterms:W3CDTF">2016-07-14T05:47:06Z</dcterms:created>
  <dcterms:modified xsi:type="dcterms:W3CDTF">2023-10-19T07:20:45Z</dcterms:modified>
</cp:coreProperties>
</file>