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ג\"/>
    </mc:Choice>
  </mc:AlternateContent>
  <xr:revisionPtr revIDLastSave="0" documentId="13_ncr:1_{56895C9E-30A2-4489-A64E-84E2512A6BFE}" xr6:coauthVersionLast="36" xr6:coauthVersionMax="36" xr10:uidLastSave="{00000000-0000-0000-0000-000000000000}"/>
  <bookViews>
    <workbookView xWindow="480" yWindow="80" windowWidth="18240" windowHeight="11570" xr2:uid="{00000000-000D-0000-FFFF-FFFF00000000}"/>
  </bookViews>
  <sheets>
    <sheet name="Table 14" sheetId="1" r:id="rId1"/>
  </sheets>
  <externalReferences>
    <externalReference r:id="rId2"/>
    <externalReference r:id="rId3"/>
  </externalReferences>
  <definedNames>
    <definedName name="_Key1" localSheetId="0" hidden="1">[1]FOREIGN!#REF!</definedName>
    <definedName name="_Key1" hidden="1">[1]FOREIGN!#REF!</definedName>
    <definedName name="_Order1" hidden="1">255</definedName>
    <definedName name="_Order2" hidden="1">255</definedName>
    <definedName name="_Parse_Out" hidden="1">'[2]T308-317'!$HG$10:$HP$19</definedName>
    <definedName name="_xlnm.Print_Area" localSheetId="0">'Table 14'!$A$1:$K$99</definedName>
  </definedNames>
  <calcPr calcId="191029" concurrentCalc="0"/>
</workbook>
</file>

<file path=xl/calcChain.xml><?xml version="1.0" encoding="utf-8"?>
<calcChain xmlns="http://schemas.openxmlformats.org/spreadsheetml/2006/main">
  <c r="I35" i="1" l="1"/>
  <c r="E93" i="1"/>
  <c r="I91" i="1"/>
  <c r="I90" i="1"/>
  <c r="I89" i="1"/>
  <c r="I86" i="1"/>
  <c r="I92" i="1"/>
  <c r="H88" i="1"/>
  <c r="E89" i="1"/>
  <c r="C88" i="1"/>
  <c r="B88" i="1"/>
  <c r="B93" i="1"/>
  <c r="H81" i="1"/>
  <c r="B81" i="1"/>
  <c r="J75" i="1"/>
  <c r="D93" i="1"/>
  <c r="D39" i="1"/>
  <c r="F39" i="1"/>
  <c r="F93" i="1"/>
  <c r="H93" i="1"/>
  <c r="I57" i="1"/>
  <c r="H57" i="1"/>
  <c r="B57" i="1"/>
  <c r="G39" i="1"/>
  <c r="I39" i="1"/>
  <c r="H39" i="1"/>
  <c r="H75" i="1"/>
  <c r="H74" i="1"/>
  <c r="I64" i="1"/>
  <c r="H64" i="1"/>
  <c r="B75" i="1"/>
  <c r="E39" i="1"/>
  <c r="E21" i="1"/>
  <c r="B83" i="1"/>
  <c r="H73" i="1"/>
  <c r="J73" i="1"/>
  <c r="H72" i="1"/>
  <c r="J72" i="1"/>
  <c r="H71" i="1"/>
  <c r="J71" i="1"/>
  <c r="H69" i="1"/>
  <c r="J69" i="1"/>
  <c r="H68" i="1"/>
  <c r="J68" i="1"/>
  <c r="H67" i="1"/>
  <c r="J67" i="1"/>
  <c r="H66" i="1"/>
  <c r="J66" i="1"/>
  <c r="H65" i="1"/>
  <c r="J65" i="1"/>
  <c r="J64" i="1"/>
  <c r="I65" i="1"/>
  <c r="I66" i="1"/>
  <c r="I67" i="1"/>
  <c r="I68" i="1"/>
  <c r="I69" i="1"/>
  <c r="I70" i="1"/>
  <c r="I71" i="1"/>
  <c r="I72" i="1"/>
  <c r="I73" i="1"/>
  <c r="D75" i="1"/>
  <c r="E75" i="1"/>
  <c r="F75" i="1"/>
  <c r="G75" i="1"/>
  <c r="I50" i="1"/>
  <c r="I46" i="1"/>
  <c r="I47" i="1"/>
  <c r="I48" i="1"/>
  <c r="I49" i="1"/>
  <c r="I51" i="1"/>
  <c r="I52" i="1"/>
  <c r="I53" i="1"/>
  <c r="I54" i="1"/>
  <c r="I55" i="1"/>
  <c r="I56" i="1"/>
  <c r="H46" i="1"/>
  <c r="H47" i="1"/>
  <c r="H48" i="1"/>
  <c r="H49" i="1"/>
  <c r="H50" i="1"/>
  <c r="H51" i="1"/>
  <c r="H52" i="1"/>
  <c r="H53" i="1"/>
  <c r="H54" i="1"/>
  <c r="H55" i="1"/>
  <c r="H56" i="1"/>
  <c r="H45" i="1"/>
  <c r="D57" i="1"/>
  <c r="F57" i="1"/>
  <c r="F89" i="1"/>
  <c r="C21" i="1"/>
  <c r="B21" i="1"/>
  <c r="I45" i="1"/>
  <c r="J45" i="1"/>
  <c r="J46" i="1"/>
  <c r="J47" i="1"/>
  <c r="J48" i="1"/>
  <c r="J49" i="1"/>
  <c r="J51" i="1"/>
  <c r="J52" i="1"/>
  <c r="J53" i="1"/>
  <c r="J54" i="1"/>
  <c r="J55" i="1"/>
  <c r="J56" i="1"/>
  <c r="C57" i="1"/>
  <c r="E57" i="1"/>
  <c r="G57" i="1"/>
  <c r="J57" i="1"/>
  <c r="C39" i="1"/>
  <c r="B39" i="1"/>
  <c r="J39" i="1"/>
  <c r="I38" i="1"/>
  <c r="H38" i="1"/>
  <c r="J38" i="1"/>
  <c r="I37" i="1"/>
  <c r="H37" i="1"/>
  <c r="J37" i="1"/>
  <c r="I36" i="1"/>
  <c r="H36" i="1"/>
  <c r="J36" i="1"/>
  <c r="H35" i="1"/>
  <c r="J35" i="1"/>
  <c r="I34" i="1"/>
  <c r="H34" i="1"/>
  <c r="J34" i="1"/>
  <c r="I33" i="1"/>
  <c r="H33" i="1"/>
  <c r="J33" i="1"/>
  <c r="I32" i="1"/>
  <c r="H32" i="1"/>
  <c r="J32" i="1"/>
  <c r="I31" i="1"/>
  <c r="H31" i="1"/>
  <c r="J31" i="1"/>
  <c r="I30" i="1"/>
  <c r="H30" i="1"/>
  <c r="J30" i="1"/>
  <c r="I29" i="1"/>
  <c r="H29" i="1"/>
  <c r="J29" i="1"/>
  <c r="I28" i="1"/>
  <c r="H28" i="1"/>
  <c r="J28" i="1"/>
  <c r="I27" i="1"/>
  <c r="H27" i="1"/>
  <c r="J27" i="1"/>
  <c r="G21" i="1"/>
  <c r="I21" i="1"/>
  <c r="D21" i="1"/>
  <c r="F21" i="1"/>
  <c r="H21" i="1"/>
  <c r="J21" i="1"/>
  <c r="I20" i="1"/>
  <c r="H20" i="1"/>
  <c r="J20" i="1"/>
  <c r="I19" i="1"/>
  <c r="H19" i="1"/>
  <c r="J19" i="1"/>
  <c r="I18" i="1"/>
  <c r="H18" i="1"/>
  <c r="J18" i="1"/>
  <c r="I17" i="1"/>
  <c r="H17" i="1"/>
  <c r="J17" i="1"/>
  <c r="I16" i="1"/>
  <c r="H16" i="1"/>
  <c r="J16" i="1"/>
  <c r="I15" i="1"/>
  <c r="H15" i="1"/>
  <c r="J15" i="1"/>
  <c r="I14" i="1"/>
  <c r="H14" i="1"/>
  <c r="J14" i="1"/>
  <c r="I13" i="1"/>
  <c r="H13" i="1"/>
  <c r="J13" i="1"/>
  <c r="I12" i="1"/>
  <c r="H12" i="1"/>
  <c r="J12" i="1"/>
  <c r="I11" i="1"/>
  <c r="H11" i="1"/>
  <c r="J11" i="1"/>
  <c r="I10" i="1"/>
  <c r="H10" i="1"/>
  <c r="J10" i="1"/>
  <c r="I9" i="1"/>
  <c r="H9" i="1"/>
  <c r="J9" i="1"/>
  <c r="D86" i="1"/>
  <c r="E86" i="1"/>
  <c r="D87" i="1"/>
  <c r="E87" i="1"/>
  <c r="D88" i="1"/>
  <c r="E88" i="1"/>
  <c r="D89" i="1"/>
  <c r="D90" i="1"/>
  <c r="E90" i="1"/>
  <c r="D91" i="1"/>
  <c r="E91" i="1"/>
  <c r="D92" i="1"/>
  <c r="E92" i="1"/>
  <c r="E85" i="1"/>
  <c r="D85" i="1"/>
  <c r="B85" i="1"/>
  <c r="B84" i="1"/>
  <c r="F87" i="1"/>
  <c r="B87" i="1"/>
  <c r="H87" i="1"/>
  <c r="C87" i="1"/>
  <c r="G87" i="1"/>
  <c r="I87" i="1"/>
  <c r="J87" i="1"/>
  <c r="F86" i="1"/>
  <c r="B86" i="1"/>
  <c r="H86" i="1"/>
  <c r="D81" i="1"/>
  <c r="F81" i="1"/>
  <c r="G82" i="1"/>
  <c r="G83" i="1"/>
  <c r="G84" i="1"/>
  <c r="G85" i="1"/>
  <c r="G86" i="1"/>
  <c r="G88" i="1"/>
  <c r="G89" i="1"/>
  <c r="G90" i="1"/>
  <c r="G91" i="1"/>
  <c r="G92" i="1"/>
  <c r="F82" i="1"/>
  <c r="F83" i="1"/>
  <c r="F84" i="1"/>
  <c r="F85" i="1"/>
  <c r="F88" i="1"/>
  <c r="F90" i="1"/>
  <c r="F91" i="1"/>
  <c r="F92" i="1"/>
  <c r="E82" i="1"/>
  <c r="E83" i="1"/>
  <c r="E84" i="1"/>
  <c r="D82" i="1"/>
  <c r="D83" i="1"/>
  <c r="C82" i="1"/>
  <c r="C83" i="1"/>
  <c r="C84" i="1"/>
  <c r="C85" i="1"/>
  <c r="C86" i="1"/>
  <c r="C89" i="1"/>
  <c r="C90" i="1"/>
  <c r="C91" i="1"/>
  <c r="B92" i="1"/>
  <c r="B91" i="1"/>
  <c r="B90" i="1"/>
  <c r="B89" i="1"/>
  <c r="B82" i="1"/>
  <c r="C93" i="1"/>
  <c r="G93" i="1"/>
  <c r="I93" i="1"/>
  <c r="H92" i="1"/>
  <c r="J92" i="1"/>
  <c r="H91" i="1"/>
  <c r="J91" i="1"/>
  <c r="H90" i="1"/>
  <c r="J90" i="1"/>
  <c r="H89" i="1"/>
  <c r="J89" i="1"/>
  <c r="I88" i="1"/>
  <c r="J88" i="1"/>
  <c r="J86" i="1"/>
  <c r="I85" i="1"/>
  <c r="H85" i="1"/>
  <c r="J85" i="1"/>
  <c r="I84" i="1"/>
  <c r="I83" i="1"/>
  <c r="H83" i="1"/>
  <c r="J83" i="1"/>
  <c r="I82" i="1"/>
  <c r="H82" i="1"/>
  <c r="J82" i="1"/>
  <c r="C81" i="1"/>
  <c r="E81" i="1"/>
  <c r="G81" i="1"/>
  <c r="I81" i="1"/>
  <c r="J81" i="1"/>
  <c r="I63" i="1"/>
  <c r="H63" i="1"/>
  <c r="J63" i="1"/>
  <c r="J93" i="1"/>
  <c r="D84" i="1"/>
  <c r="H84" i="1"/>
  <c r="J84" i="1"/>
</calcChain>
</file>

<file path=xl/sharedStrings.xml><?xml version="1.0" encoding="utf-8"?>
<sst xmlns="http://schemas.openxmlformats.org/spreadsheetml/2006/main" count="292" uniqueCount="65">
  <si>
    <t>תואר ראשון</t>
  </si>
  <si>
    <t>אוניברסיטאות</t>
  </si>
  <si>
    <t>מכללות אקדמיות</t>
  </si>
  <si>
    <t>מכללות אקדמיות לחינוך</t>
  </si>
  <si>
    <t>סה"כ</t>
  </si>
  <si>
    <t>מזה: נשים</t>
  </si>
  <si>
    <t>% נשים</t>
  </si>
  <si>
    <t>חינוך</t>
  </si>
  <si>
    <t>עסקים ומדעי הניהול</t>
  </si>
  <si>
    <t>משפטים</t>
  </si>
  <si>
    <t>רפואה</t>
  </si>
  <si>
    <t>מקצועות עזר רפואיים</t>
  </si>
  <si>
    <t>מתמטיקה, סטטיסטיקה ומדעי המחשב</t>
  </si>
  <si>
    <t>המדעים הפיסיקליים</t>
  </si>
  <si>
    <t>המדעים הביולוגיים</t>
  </si>
  <si>
    <t>חקלאות</t>
  </si>
  <si>
    <t>הנדסה ואדריכלות</t>
  </si>
  <si>
    <t>תואר שני</t>
  </si>
  <si>
    <t>תואר שלישי</t>
  </si>
  <si>
    <t>תעודה</t>
  </si>
  <si>
    <t>מקור: למ"ס</t>
  </si>
  <si>
    <t>Total</t>
  </si>
  <si>
    <t>Universities</t>
  </si>
  <si>
    <t>Academic Colleges</t>
  </si>
  <si>
    <t>Thereof: women</t>
  </si>
  <si>
    <t>Percentage of women</t>
  </si>
  <si>
    <t>Education and teacher training</t>
  </si>
  <si>
    <t>Social sciences</t>
  </si>
  <si>
    <t>Business and management</t>
  </si>
  <si>
    <t>Law</t>
  </si>
  <si>
    <t>Medicine</t>
  </si>
  <si>
    <t>Para-medical studies</t>
  </si>
  <si>
    <t>Mathematics, statistics and computer sciences</t>
  </si>
  <si>
    <t>Physical sciences</t>
  </si>
  <si>
    <t>Biological sciences</t>
  </si>
  <si>
    <t>Agriculture</t>
  </si>
  <si>
    <t>Engineering and architecture</t>
  </si>
  <si>
    <t>Humanities</t>
  </si>
  <si>
    <t>Bachelor's degree</t>
  </si>
  <si>
    <t>Master's degree</t>
  </si>
  <si>
    <t>Doctorate</t>
  </si>
  <si>
    <t>Diploma</t>
  </si>
  <si>
    <t>Notes:</t>
  </si>
  <si>
    <t>Source: C.B.S</t>
  </si>
  <si>
    <t>הערות:</t>
  </si>
  <si>
    <t xml:space="preserve">Students in Institutions of Higher Education </t>
  </si>
  <si>
    <t xml:space="preserve">סטודנטים במוסדות להשכלה גבוהה </t>
  </si>
  <si>
    <t>Academic Colleges of Education</t>
  </si>
  <si>
    <t>מדעי החברה</t>
  </si>
  <si>
    <t>Since 2015/16 data on Ariel University is included with the data on universities.</t>
  </si>
  <si>
    <t>מתשע"ו נתוני אוניברסיטת אריאל כלולים בתוך נתוני האוניברסיטאות.</t>
  </si>
  <si>
    <t>מדעי הרוח</t>
  </si>
  <si>
    <t xml:space="preserve">הנתונים אינם כוללים את הלומדים באוניברסיטה הפתוחה. </t>
  </si>
  <si>
    <t>Students at the Open University are not included.</t>
  </si>
  <si>
    <t>לוח 14:</t>
  </si>
  <si>
    <t>Table 14:</t>
  </si>
  <si>
    <t>מתשפ"ב נתוני אוניברסיטת רייכמן כלולים בתוך נתוני האוניברסיטאות.</t>
  </si>
  <si>
    <t>Since 2021/22 data on Reichman University is included with the data on universities.</t>
  </si>
  <si>
    <t>..</t>
  </si>
  <si>
    <t>.. - נתון קטן שאינו ניתן לפרסום.</t>
  </si>
  <si>
    <t>.. - Small data that can't be published.</t>
  </si>
  <si>
    <t>by Field of Study, Level of Degree, Type of Institution and Sex, 2022/23</t>
  </si>
  <si>
    <t>לפי תחום, תואר,סוג מוסד ומין, תשפ"ג</t>
  </si>
  <si>
    <t>Data doesn't include 447 Doctoral students in Ariel University.</t>
  </si>
  <si>
    <t>הנתונים אינם כוללים 447 סטודנטים שלמדו תואר שלישי באוניברסיטת אריאל.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</si>
</sst>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 * #,##0_ ;_ * \-#,##0_ ;_ * &quot;-&quot;??_ ;_ @_ "/>
  </numFmts>
  <fonts count="20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2"/>
      <name val="Courier"/>
      <family val="3"/>
      <charset val="177"/>
    </font>
    <font>
      <sz val="11"/>
      <color theme="1"/>
      <name val="Arial"/>
      <family val="2"/>
      <charset val="177"/>
      <scheme val="minor"/>
    </font>
    <font>
      <b/>
      <sz val="10"/>
      <name val="David"/>
      <family val="2"/>
    </font>
    <font>
      <sz val="10"/>
      <name val="David"/>
      <family val="2"/>
    </font>
    <font>
      <sz val="10"/>
      <color indexed="8"/>
      <name val="David"/>
      <family val="2"/>
    </font>
    <font>
      <b/>
      <sz val="10"/>
      <color indexed="21"/>
      <name val="David"/>
      <family val="2"/>
    </font>
    <font>
      <b/>
      <sz val="10"/>
      <color indexed="8"/>
      <name val="David"/>
      <family val="2"/>
    </font>
    <font>
      <sz val="10"/>
      <color indexed="10"/>
      <name val="David"/>
      <family val="2"/>
    </font>
    <font>
      <b/>
      <sz val="10"/>
      <color indexed="10"/>
      <name val="David"/>
      <family val="2"/>
    </font>
    <font>
      <sz val="9"/>
      <color indexed="10"/>
      <name val="David"/>
      <family val="2"/>
      <charset val="177"/>
    </font>
    <font>
      <sz val="9"/>
      <name val="David"/>
      <family val="2"/>
      <charset val="177"/>
    </font>
    <font>
      <b/>
      <sz val="9"/>
      <name val="David"/>
      <family val="2"/>
      <charset val="177"/>
    </font>
    <font>
      <sz val="9"/>
      <color rgb="FFFF0000"/>
      <name val="David"/>
      <family val="2"/>
      <charset val="177"/>
    </font>
    <font>
      <b/>
      <sz val="9"/>
      <color rgb="FFFF0000"/>
      <name val="David"/>
      <family val="2"/>
      <charset val="177"/>
    </font>
    <font>
      <sz val="9"/>
      <color rgb="FFFF0000"/>
      <name val="Times New Roman"/>
      <family val="1"/>
      <charset val="177"/>
    </font>
    <font>
      <b/>
      <sz val="10"/>
      <name val="Arial"/>
      <family val="2"/>
    </font>
    <font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1" fillId="0" borderId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Font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1">
    <xf numFmtId="0" fontId="0" fillId="0" borderId="0" xfId="0"/>
    <xf numFmtId="164" fontId="5" fillId="0" borderId="0" xfId="8" applyNumberFormat="1" applyFont="1" applyBorder="1" applyAlignment="1">
      <alignment horizontal="right"/>
    </xf>
    <xf numFmtId="164" fontId="6" fillId="0" borderId="0" xfId="8" applyNumberFormat="1" applyFont="1" applyBorder="1" applyAlignment="1">
      <alignment horizontal="right"/>
    </xf>
    <xf numFmtId="0" fontId="5" fillId="0" borderId="0" xfId="2" applyFont="1" applyFill="1"/>
    <xf numFmtId="3" fontId="6" fillId="0" borderId="0" xfId="2" applyNumberFormat="1" applyFont="1" applyBorder="1"/>
    <xf numFmtId="0" fontId="5" fillId="0" borderId="0" xfId="0" applyFont="1"/>
    <xf numFmtId="3" fontId="5" fillId="0" borderId="0" xfId="2" applyNumberFormat="1" applyFont="1" applyFill="1" applyBorder="1"/>
    <xf numFmtId="3" fontId="5" fillId="0" borderId="0" xfId="2" applyNumberFormat="1" applyFont="1" applyBorder="1"/>
    <xf numFmtId="0" fontId="5" fillId="0" borderId="0" xfId="2" applyFont="1"/>
    <xf numFmtId="0" fontId="7" fillId="0" borderId="0" xfId="6" applyFont="1" applyFill="1" applyAlignment="1" applyProtection="1"/>
    <xf numFmtId="3" fontId="5" fillId="0" borderId="0" xfId="2" applyNumberFormat="1" applyFont="1" applyBorder="1" applyAlignment="1">
      <alignment horizontal="right" readingOrder="2"/>
    </xf>
    <xf numFmtId="0" fontId="6" fillId="0" borderId="1" xfId="7" applyFont="1" applyBorder="1" applyAlignment="1">
      <alignment horizontal="center" wrapText="1"/>
    </xf>
    <xf numFmtId="0" fontId="6" fillId="0" borderId="1" xfId="7" applyFont="1" applyBorder="1" applyAlignment="1">
      <alignment horizontal="center" wrapText="1" readingOrder="2"/>
    </xf>
    <xf numFmtId="3" fontId="9" fillId="0" borderId="0" xfId="2" applyNumberFormat="1" applyFont="1" applyFill="1" applyBorder="1" applyAlignment="1" applyProtection="1"/>
    <xf numFmtId="164" fontId="5" fillId="0" borderId="0" xfId="2" applyNumberFormat="1" applyFont="1" applyBorder="1"/>
    <xf numFmtId="0" fontId="6" fillId="0" borderId="0" xfId="0" applyFont="1" applyAlignment="1" applyProtection="1">
      <alignment horizontal="left" vertical="center"/>
    </xf>
    <xf numFmtId="165" fontId="6" fillId="0" borderId="0" xfId="1" applyNumberFormat="1" applyFont="1" applyBorder="1"/>
    <xf numFmtId="0" fontId="6" fillId="0" borderId="0" xfId="0" applyFont="1" applyAlignment="1" applyProtection="1">
      <alignment horizontal="left" vertical="center" wrapText="1"/>
    </xf>
    <xf numFmtId="3" fontId="9" fillId="2" borderId="0" xfId="2" applyNumberFormat="1" applyFont="1" applyFill="1" applyBorder="1" applyAlignment="1" applyProtection="1"/>
    <xf numFmtId="3" fontId="5" fillId="3" borderId="0" xfId="2" applyNumberFormat="1" applyFont="1" applyFill="1" applyBorder="1"/>
    <xf numFmtId="165" fontId="5" fillId="0" borderId="0" xfId="1" applyNumberFormat="1" applyFont="1" applyFill="1" applyBorder="1"/>
    <xf numFmtId="3" fontId="10" fillId="0" borderId="0" xfId="2" applyNumberFormat="1" applyFont="1" applyBorder="1"/>
    <xf numFmtId="3" fontId="11" fillId="0" borderId="0" xfId="2" applyNumberFormat="1" applyFont="1" applyFill="1" applyBorder="1"/>
    <xf numFmtId="164" fontId="11" fillId="0" borderId="0" xfId="2" applyNumberFormat="1" applyFont="1" applyBorder="1"/>
    <xf numFmtId="0" fontId="5" fillId="0" borderId="0" xfId="0" applyFont="1" applyAlignment="1" applyProtection="1">
      <alignment horizontal="left" vertical="center" wrapText="1"/>
    </xf>
    <xf numFmtId="166" fontId="6" fillId="0" borderId="0" xfId="3" applyNumberFormat="1" applyFont="1" applyBorder="1"/>
    <xf numFmtId="9" fontId="10" fillId="0" borderId="0" xfId="4" applyFont="1" applyBorder="1"/>
    <xf numFmtId="164" fontId="6" fillId="0" borderId="0" xfId="4" applyNumberFormat="1" applyFont="1" applyBorder="1"/>
    <xf numFmtId="0" fontId="6" fillId="0" borderId="0" xfId="7" applyFont="1" applyBorder="1" applyAlignment="1">
      <alignment horizontal="center" wrapText="1"/>
    </xf>
    <xf numFmtId="164" fontId="6" fillId="0" borderId="0" xfId="9" applyNumberFormat="1" applyFont="1" applyBorder="1"/>
    <xf numFmtId="164" fontId="5" fillId="0" borderId="0" xfId="9" applyNumberFormat="1" applyFont="1" applyFill="1" applyBorder="1"/>
    <xf numFmtId="3" fontId="5" fillId="0" borderId="1" xfId="2" applyNumberFormat="1" applyFont="1" applyBorder="1"/>
    <xf numFmtId="3" fontId="5" fillId="0" borderId="1" xfId="2" applyNumberFormat="1" applyFont="1" applyFill="1" applyBorder="1"/>
    <xf numFmtId="3" fontId="5" fillId="0" borderId="1" xfId="2" applyNumberFormat="1" applyFont="1" applyBorder="1" applyAlignment="1">
      <alignment horizontal="right" readingOrder="2"/>
    </xf>
    <xf numFmtId="9" fontId="6" fillId="0" borderId="0" xfId="4" applyFont="1" applyBorder="1"/>
    <xf numFmtId="164" fontId="5" fillId="0" borderId="0" xfId="4" applyNumberFormat="1" applyFont="1" applyFill="1" applyBorder="1"/>
    <xf numFmtId="3" fontId="11" fillId="0" borderId="0" xfId="2" applyNumberFormat="1" applyFont="1" applyBorder="1"/>
    <xf numFmtId="0" fontId="10" fillId="0" borderId="0" xfId="0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6" fillId="0" borderId="0" xfId="0" applyFont="1" applyBorder="1"/>
    <xf numFmtId="166" fontId="6" fillId="0" borderId="0" xfId="1" applyNumberFormat="1" applyFont="1" applyFill="1" applyBorder="1"/>
    <xf numFmtId="165" fontId="6" fillId="0" borderId="0" xfId="1" applyNumberFormat="1" applyFont="1" applyFill="1" applyBorder="1"/>
    <xf numFmtId="43" fontId="6" fillId="0" borderId="0" xfId="3" applyFont="1" applyFill="1" applyBorder="1"/>
    <xf numFmtId="166" fontId="6" fillId="0" borderId="2" xfId="1" applyNumberFormat="1" applyFont="1" applyFill="1" applyBorder="1"/>
    <xf numFmtId="3" fontId="6" fillId="0" borderId="0" xfId="2" applyNumberFormat="1" applyFont="1" applyFill="1" applyBorder="1"/>
    <xf numFmtId="165" fontId="6" fillId="0" borderId="0" xfId="3" applyNumberFormat="1" applyFont="1" applyFill="1" applyBorder="1"/>
    <xf numFmtId="164" fontId="5" fillId="0" borderId="0" xfId="2" applyNumberFormat="1" applyFont="1" applyFill="1" applyBorder="1"/>
    <xf numFmtId="164" fontId="5" fillId="3" borderId="0" xfId="2" applyNumberFormat="1" applyFont="1" applyFill="1" applyBorder="1"/>
    <xf numFmtId="166" fontId="5" fillId="3" borderId="0" xfId="3" applyNumberFormat="1" applyFont="1" applyFill="1" applyBorder="1"/>
    <xf numFmtId="3" fontId="13" fillId="0" borderId="0" xfId="2" applyNumberFormat="1" applyFont="1" applyBorder="1"/>
    <xf numFmtId="3" fontId="14" fillId="0" borderId="0" xfId="2" applyNumberFormat="1" applyFont="1" applyFill="1" applyBorder="1"/>
    <xf numFmtId="3" fontId="14" fillId="0" borderId="0" xfId="2" applyNumberFormat="1" applyFont="1" applyBorder="1"/>
    <xf numFmtId="0" fontId="12" fillId="0" borderId="0" xfId="0" applyFont="1" applyBorder="1"/>
    <xf numFmtId="0" fontId="15" fillId="0" borderId="0" xfId="0" applyFont="1" applyFill="1" applyBorder="1"/>
    <xf numFmtId="164" fontId="15" fillId="0" borderId="0" xfId="4" applyNumberFormat="1" applyFont="1" applyFill="1" applyBorder="1"/>
    <xf numFmtId="3" fontId="15" fillId="0" borderId="0" xfId="0" applyNumberFormat="1" applyFont="1" applyFill="1" applyBorder="1"/>
    <xf numFmtId="3" fontId="16" fillId="0" borderId="0" xfId="0" applyNumberFormat="1" applyFont="1" applyFill="1" applyBorder="1"/>
    <xf numFmtId="0" fontId="15" fillId="0" borderId="0" xfId="0" applyFont="1" applyFill="1"/>
    <xf numFmtId="0" fontId="17" fillId="0" borderId="0" xfId="6" applyFont="1" applyFill="1" applyBorder="1" applyAlignment="1" applyProtection="1"/>
    <xf numFmtId="43" fontId="5" fillId="0" borderId="0" xfId="1" applyFont="1" applyFill="1" applyBorder="1"/>
    <xf numFmtId="43" fontId="5" fillId="3" borderId="0" xfId="1" applyFont="1" applyFill="1" applyBorder="1"/>
    <xf numFmtId="0" fontId="2" fillId="0" borderId="0" xfId="5" applyFill="1"/>
    <xf numFmtId="0" fontId="12" fillId="0" borderId="0" xfId="5" applyFont="1" applyFill="1" applyBorder="1"/>
    <xf numFmtId="0" fontId="2" fillId="0" borderId="0" xfId="5" applyFill="1" applyBorder="1"/>
    <xf numFmtId="3" fontId="2" fillId="0" borderId="0" xfId="5" applyNumberFormat="1" applyFill="1" applyBorder="1"/>
    <xf numFmtId="0" fontId="18" fillId="0" borderId="0" xfId="5" applyFont="1" applyFill="1" applyBorder="1"/>
    <xf numFmtId="0" fontId="1" fillId="0" borderId="0" xfId="5" applyFont="1" applyFill="1"/>
    <xf numFmtId="0" fontId="19" fillId="0" borderId="0" xfId="6" applyFont="1" applyFill="1"/>
    <xf numFmtId="165" fontId="6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readingOrder="2"/>
    </xf>
    <xf numFmtId="3" fontId="8" fillId="0" borderId="2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/>
    </xf>
    <xf numFmtId="3" fontId="5" fillId="0" borderId="1" xfId="2" applyNumberFormat="1" applyFont="1" applyFill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  <xf numFmtId="165" fontId="5" fillId="3" borderId="0" xfId="3" applyNumberFormat="1" applyFont="1" applyFill="1" applyBorder="1"/>
  </cellXfs>
  <cellStyles count="10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Normal_Tables301-307" xfId="6" xr:uid="{00000000-0005-0000-0000-000005000000}"/>
    <cellStyle name="Normal_נשים בהג_שדולת הנשים" xfId="7" xr:uid="{00000000-0005-0000-0000-000006000000}"/>
    <cellStyle name="Percent" xfId="9" builtinId="5"/>
    <cellStyle name="Percent 2" xfId="4" xr:uid="{00000000-0005-0000-0000-000008000000}"/>
    <cellStyle name="Percent 3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otef/&#1505;&#1496;&#1493;&#1491;&#1504;&#1496;&#1497;&#1501;%20&#1497;&#1513;&#1512;&#1488;&#1500;&#1497;&#1501;%20&#1489;&#1495;&#1493;&#1500;_&#1493;&#1514;&#151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ALIT/DATA/T308-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קבלי תואר שלישי בארה&quot;ב"/>
      <sheetName val="ארהב_אנגליה"/>
      <sheetName val="FOREIG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8-317"/>
      <sheetName val="לוח 3.8"/>
      <sheetName val="לוח 3.9"/>
      <sheetName val="לוח 3.10"/>
      <sheetName val="לוח 3.11"/>
      <sheetName val="לוח 3.12"/>
      <sheetName val="לוח 3.17"/>
      <sheetName val="לוח 3.18"/>
      <sheetName val="תרשים 1.8-מעודכן"/>
      <sheetName val="תרשים 1.8"/>
      <sheetName val="לוחות 2;1"/>
      <sheetName val="Current"/>
      <sheetName val="T1.9"/>
      <sheetName val="T1.8"/>
      <sheetName val="T1.14"/>
      <sheetName val="T1.12"/>
      <sheetName val="T1.10"/>
      <sheetName val="OPEN3"/>
      <sheetName val="OPEN2"/>
      <sheetName val="OPEN1"/>
      <sheetName val="MOSAD2"/>
      <sheetName val="MOSAD1"/>
      <sheetName val="MOSAD"/>
      <sheetName val="INDEXAM5"/>
      <sheetName val="מזל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"/>
  <sheetViews>
    <sheetView rightToLeft="1" tabSelected="1" zoomScale="85" zoomScaleNormal="85" workbookViewId="0">
      <selection activeCell="J22" sqref="J22"/>
    </sheetView>
  </sheetViews>
  <sheetFormatPr defaultColWidth="9" defaultRowHeight="16" customHeight="1"/>
  <cols>
    <col min="1" max="1" width="23.08203125" style="7" customWidth="1"/>
    <col min="2" max="2" width="13.75" style="4" customWidth="1"/>
    <col min="3" max="6" width="10.58203125" style="4" customWidth="1"/>
    <col min="7" max="7" width="12.08203125" style="4" customWidth="1"/>
    <col min="8" max="9" width="10.58203125" style="6" customWidth="1"/>
    <col min="10" max="10" width="10.58203125" style="7" customWidth="1"/>
    <col min="11" max="11" width="29.25" style="4" customWidth="1"/>
    <col min="12" max="12" width="9.08203125" style="4" bestFit="1" customWidth="1"/>
    <col min="13" max="16384" width="9" style="4"/>
  </cols>
  <sheetData>
    <row r="1" spans="1:12" ht="16" customHeight="1">
      <c r="A1" s="3" t="s">
        <v>54</v>
      </c>
      <c r="H1" s="5"/>
      <c r="K1" s="7" t="s">
        <v>55</v>
      </c>
    </row>
    <row r="2" spans="1:12" ht="16" customHeight="1">
      <c r="A2" s="8" t="s">
        <v>46</v>
      </c>
      <c r="K2" s="7" t="s">
        <v>45</v>
      </c>
    </row>
    <row r="3" spans="1:12" ht="16" customHeight="1">
      <c r="A3" s="8" t="s">
        <v>62</v>
      </c>
      <c r="K3" s="7" t="s">
        <v>61</v>
      </c>
    </row>
    <row r="4" spans="1:12" ht="16" customHeight="1">
      <c r="K4" s="9"/>
    </row>
    <row r="5" spans="1:12" s="7" customFormat="1" ht="16" customHeight="1">
      <c r="A5" s="73" t="s">
        <v>0</v>
      </c>
      <c r="B5" s="78" t="s">
        <v>1</v>
      </c>
      <c r="C5" s="78"/>
      <c r="D5" s="78" t="s">
        <v>2</v>
      </c>
      <c r="E5" s="78"/>
      <c r="F5" s="78" t="s">
        <v>3</v>
      </c>
      <c r="G5" s="78"/>
      <c r="H5" s="79" t="s">
        <v>4</v>
      </c>
      <c r="I5" s="79"/>
      <c r="J5" s="79"/>
      <c r="K5" s="73" t="s">
        <v>38</v>
      </c>
    </row>
    <row r="6" spans="1:12" s="7" customFormat="1" ht="16" customHeight="1">
      <c r="A6" s="74"/>
      <c r="B6" s="76" t="s">
        <v>22</v>
      </c>
      <c r="C6" s="76"/>
      <c r="D6" s="76" t="s">
        <v>23</v>
      </c>
      <c r="E6" s="76"/>
      <c r="F6" s="76" t="s">
        <v>47</v>
      </c>
      <c r="G6" s="76"/>
      <c r="H6" s="77" t="s">
        <v>21</v>
      </c>
      <c r="I6" s="77"/>
      <c r="J6" s="77"/>
      <c r="K6" s="74"/>
    </row>
    <row r="7" spans="1:12" s="7" customFormat="1" ht="16" customHeight="1">
      <c r="A7" s="74"/>
      <c r="B7" s="7" t="s">
        <v>4</v>
      </c>
      <c r="C7" s="7" t="s">
        <v>5</v>
      </c>
      <c r="D7" s="7" t="s">
        <v>4</v>
      </c>
      <c r="E7" s="7" t="s">
        <v>5</v>
      </c>
      <c r="F7" s="7" t="s">
        <v>4</v>
      </c>
      <c r="G7" s="7" t="s">
        <v>5</v>
      </c>
      <c r="H7" s="6" t="s">
        <v>4</v>
      </c>
      <c r="I7" s="6" t="s">
        <v>5</v>
      </c>
      <c r="J7" s="10" t="s">
        <v>6</v>
      </c>
      <c r="K7" s="74"/>
    </row>
    <row r="8" spans="1:12" s="7" customFormat="1" ht="24.75" customHeight="1">
      <c r="A8" s="75"/>
      <c r="B8" s="11" t="s">
        <v>21</v>
      </c>
      <c r="C8" s="11" t="s">
        <v>24</v>
      </c>
      <c r="D8" s="11" t="s">
        <v>21</v>
      </c>
      <c r="E8" s="11" t="s">
        <v>24</v>
      </c>
      <c r="F8" s="11" t="s">
        <v>21</v>
      </c>
      <c r="G8" s="11" t="s">
        <v>24</v>
      </c>
      <c r="H8" s="11" t="s">
        <v>21</v>
      </c>
      <c r="I8" s="11" t="s">
        <v>24</v>
      </c>
      <c r="J8" s="12" t="s">
        <v>25</v>
      </c>
      <c r="K8" s="75"/>
    </row>
    <row r="9" spans="1:12" ht="16" customHeight="1">
      <c r="A9" s="13" t="s">
        <v>51</v>
      </c>
      <c r="B9" s="41">
        <v>7973</v>
      </c>
      <c r="C9" s="41">
        <v>4579</v>
      </c>
      <c r="D9" s="45">
        <v>7248</v>
      </c>
      <c r="E9" s="45">
        <v>5205</v>
      </c>
      <c r="F9" s="43">
        <v>0</v>
      </c>
      <c r="G9" s="43">
        <v>0</v>
      </c>
      <c r="H9" s="6">
        <f t="shared" ref="H9:I21" si="0">SUM(B9,D9,F9)</f>
        <v>15221</v>
      </c>
      <c r="I9" s="6">
        <f t="shared" si="0"/>
        <v>9784</v>
      </c>
      <c r="J9" s="47">
        <f t="shared" ref="J9:J21" si="1">I9/H9</f>
        <v>0.64279613691610271</v>
      </c>
      <c r="K9" s="15" t="s">
        <v>37</v>
      </c>
      <c r="L9" s="16"/>
    </row>
    <row r="10" spans="1:12" ht="16" customHeight="1">
      <c r="A10" s="13" t="s">
        <v>7</v>
      </c>
      <c r="B10" s="41">
        <v>1143</v>
      </c>
      <c r="C10" s="41">
        <v>994</v>
      </c>
      <c r="D10" s="45">
        <v>7547</v>
      </c>
      <c r="E10" s="45">
        <v>5828</v>
      </c>
      <c r="F10" s="45">
        <v>21171</v>
      </c>
      <c r="G10" s="45">
        <v>16151</v>
      </c>
      <c r="H10" s="6">
        <f t="shared" si="0"/>
        <v>29861</v>
      </c>
      <c r="I10" s="6">
        <f t="shared" si="0"/>
        <v>22973</v>
      </c>
      <c r="J10" s="47">
        <f t="shared" si="1"/>
        <v>0.76933123472087339</v>
      </c>
      <c r="K10" s="17" t="s">
        <v>26</v>
      </c>
      <c r="L10" s="16"/>
    </row>
    <row r="11" spans="1:12" ht="16" customHeight="1">
      <c r="A11" s="13" t="s">
        <v>48</v>
      </c>
      <c r="B11" s="41">
        <v>18082</v>
      </c>
      <c r="C11" s="41">
        <v>11896</v>
      </c>
      <c r="D11" s="45">
        <v>19292</v>
      </c>
      <c r="E11" s="45">
        <v>13968</v>
      </c>
      <c r="F11" s="43">
        <v>0</v>
      </c>
      <c r="G11" s="43">
        <v>0</v>
      </c>
      <c r="H11" s="6">
        <f t="shared" si="0"/>
        <v>37374</v>
      </c>
      <c r="I11" s="6">
        <f t="shared" si="0"/>
        <v>25864</v>
      </c>
      <c r="J11" s="47">
        <f t="shared" si="1"/>
        <v>0.69203189382993524</v>
      </c>
      <c r="K11" s="17" t="s">
        <v>27</v>
      </c>
      <c r="L11" s="16"/>
    </row>
    <row r="12" spans="1:12" ht="16" customHeight="1">
      <c r="A12" s="13" t="s">
        <v>8</v>
      </c>
      <c r="B12" s="41">
        <v>5387</v>
      </c>
      <c r="C12" s="41">
        <v>2716</v>
      </c>
      <c r="D12" s="45">
        <v>17963</v>
      </c>
      <c r="E12" s="45">
        <v>11519</v>
      </c>
      <c r="F12" s="43">
        <v>0</v>
      </c>
      <c r="G12" s="43">
        <v>0</v>
      </c>
      <c r="H12" s="6">
        <f t="shared" si="0"/>
        <v>23350</v>
      </c>
      <c r="I12" s="6">
        <f t="shared" si="0"/>
        <v>14235</v>
      </c>
      <c r="J12" s="47">
        <f t="shared" si="1"/>
        <v>0.60963597430406857</v>
      </c>
      <c r="K12" s="17" t="s">
        <v>28</v>
      </c>
    </row>
    <row r="13" spans="1:12" ht="16" customHeight="1">
      <c r="A13" s="13" t="s">
        <v>9</v>
      </c>
      <c r="B13" s="41">
        <v>4193</v>
      </c>
      <c r="C13" s="41">
        <v>2558</v>
      </c>
      <c r="D13" s="45">
        <v>12138</v>
      </c>
      <c r="E13" s="45">
        <v>6609</v>
      </c>
      <c r="F13" s="43">
        <v>0</v>
      </c>
      <c r="G13" s="43">
        <v>0</v>
      </c>
      <c r="H13" s="6">
        <f t="shared" si="0"/>
        <v>16331</v>
      </c>
      <c r="I13" s="6">
        <f t="shared" si="0"/>
        <v>9167</v>
      </c>
      <c r="J13" s="47">
        <f t="shared" si="1"/>
        <v>0.5613250872573633</v>
      </c>
      <c r="K13" s="17" t="s">
        <v>29</v>
      </c>
      <c r="L13" s="16"/>
    </row>
    <row r="14" spans="1:12" ht="16" customHeight="1">
      <c r="A14" s="13" t="s">
        <v>10</v>
      </c>
      <c r="B14" s="41">
        <v>2161</v>
      </c>
      <c r="C14" s="41">
        <v>1395</v>
      </c>
      <c r="D14" s="43">
        <v>0</v>
      </c>
      <c r="E14" s="43">
        <v>0</v>
      </c>
      <c r="F14" s="43">
        <v>0</v>
      </c>
      <c r="G14" s="43">
        <v>0</v>
      </c>
      <c r="H14" s="6">
        <f t="shared" si="0"/>
        <v>2161</v>
      </c>
      <c r="I14" s="6">
        <f t="shared" si="0"/>
        <v>1395</v>
      </c>
      <c r="J14" s="47">
        <f t="shared" si="1"/>
        <v>0.64553447478019432</v>
      </c>
      <c r="K14" s="17" t="s">
        <v>30</v>
      </c>
      <c r="L14" s="16"/>
    </row>
    <row r="15" spans="1:12" ht="16" customHeight="1">
      <c r="A15" s="13" t="s">
        <v>11</v>
      </c>
      <c r="B15" s="41">
        <v>7382</v>
      </c>
      <c r="C15" s="41">
        <v>6205</v>
      </c>
      <c r="D15" s="45">
        <v>7480</v>
      </c>
      <c r="E15" s="45">
        <v>6150</v>
      </c>
      <c r="F15" s="43">
        <v>0</v>
      </c>
      <c r="G15" s="43">
        <v>0</v>
      </c>
      <c r="H15" s="6">
        <f t="shared" si="0"/>
        <v>14862</v>
      </c>
      <c r="I15" s="6">
        <f t="shared" si="0"/>
        <v>12355</v>
      </c>
      <c r="J15" s="47">
        <f t="shared" si="1"/>
        <v>0.83131476248149638</v>
      </c>
      <c r="K15" s="17" t="s">
        <v>31</v>
      </c>
      <c r="L15" s="16"/>
    </row>
    <row r="16" spans="1:12" ht="16" customHeight="1">
      <c r="A16" s="13" t="s">
        <v>12</v>
      </c>
      <c r="B16" s="41">
        <v>12195</v>
      </c>
      <c r="C16" s="41">
        <v>4168</v>
      </c>
      <c r="D16" s="45">
        <v>10096</v>
      </c>
      <c r="E16" s="45">
        <v>3551</v>
      </c>
      <c r="F16" s="43">
        <v>0</v>
      </c>
      <c r="G16" s="43">
        <v>0</v>
      </c>
      <c r="H16" s="6">
        <f t="shared" si="0"/>
        <v>22291</v>
      </c>
      <c r="I16" s="6">
        <f t="shared" si="0"/>
        <v>7719</v>
      </c>
      <c r="J16" s="47">
        <f t="shared" si="1"/>
        <v>0.34628325333094073</v>
      </c>
      <c r="K16" s="17" t="s">
        <v>32</v>
      </c>
      <c r="L16" s="16"/>
    </row>
    <row r="17" spans="1:12" ht="16" customHeight="1">
      <c r="A17" s="13" t="s">
        <v>13</v>
      </c>
      <c r="B17" s="41">
        <v>3004</v>
      </c>
      <c r="C17" s="41">
        <v>1251</v>
      </c>
      <c r="D17" s="46">
        <v>0</v>
      </c>
      <c r="E17" s="46">
        <v>0</v>
      </c>
      <c r="F17" s="43">
        <v>0</v>
      </c>
      <c r="G17" s="43">
        <v>0</v>
      </c>
      <c r="H17" s="6">
        <f t="shared" si="0"/>
        <v>3004</v>
      </c>
      <c r="I17" s="6">
        <f t="shared" si="0"/>
        <v>1251</v>
      </c>
      <c r="J17" s="47">
        <f t="shared" si="1"/>
        <v>0.41644474034620504</v>
      </c>
      <c r="K17" s="17" t="s">
        <v>33</v>
      </c>
      <c r="L17" s="16"/>
    </row>
    <row r="18" spans="1:12" ht="16" customHeight="1">
      <c r="A18" s="13" t="s">
        <v>14</v>
      </c>
      <c r="B18" s="41">
        <v>4478</v>
      </c>
      <c r="C18" s="41">
        <v>3312</v>
      </c>
      <c r="D18" s="45">
        <v>1589</v>
      </c>
      <c r="E18" s="45">
        <v>1057</v>
      </c>
      <c r="F18" s="43">
        <v>0</v>
      </c>
      <c r="G18" s="43">
        <v>0</v>
      </c>
      <c r="H18" s="6">
        <f t="shared" si="0"/>
        <v>6067</v>
      </c>
      <c r="I18" s="6">
        <f t="shared" si="0"/>
        <v>4369</v>
      </c>
      <c r="J18" s="47">
        <f t="shared" si="1"/>
        <v>0.72012526784242625</v>
      </c>
      <c r="K18" s="17" t="s">
        <v>34</v>
      </c>
      <c r="L18" s="16"/>
    </row>
    <row r="19" spans="1:12" ht="16" customHeight="1">
      <c r="A19" s="13" t="s">
        <v>15</v>
      </c>
      <c r="B19" s="41">
        <v>987</v>
      </c>
      <c r="C19" s="41">
        <v>534</v>
      </c>
      <c r="D19" s="46">
        <v>148</v>
      </c>
      <c r="E19" s="46">
        <v>101</v>
      </c>
      <c r="F19" s="43">
        <v>0</v>
      </c>
      <c r="G19" s="43">
        <v>0</v>
      </c>
      <c r="H19" s="6">
        <f t="shared" si="0"/>
        <v>1135</v>
      </c>
      <c r="I19" s="6">
        <f t="shared" si="0"/>
        <v>635</v>
      </c>
      <c r="J19" s="47">
        <f t="shared" si="1"/>
        <v>0.55947136563876654</v>
      </c>
      <c r="K19" s="17" t="s">
        <v>35</v>
      </c>
      <c r="L19" s="16"/>
    </row>
    <row r="20" spans="1:12" ht="16" customHeight="1">
      <c r="A20" s="13" t="s">
        <v>16</v>
      </c>
      <c r="B20" s="41">
        <v>21340</v>
      </c>
      <c r="C20" s="41">
        <v>7772</v>
      </c>
      <c r="D20" s="45">
        <v>18204</v>
      </c>
      <c r="E20" s="45">
        <v>6308</v>
      </c>
      <c r="F20" s="43">
        <v>0</v>
      </c>
      <c r="G20" s="43">
        <v>0</v>
      </c>
      <c r="H20" s="6">
        <f t="shared" si="0"/>
        <v>39544</v>
      </c>
      <c r="I20" s="6">
        <f t="shared" si="0"/>
        <v>14080</v>
      </c>
      <c r="J20" s="47">
        <f t="shared" si="1"/>
        <v>0.3560590734371839</v>
      </c>
      <c r="K20" s="17" t="s">
        <v>36</v>
      </c>
      <c r="L20" s="16"/>
    </row>
    <row r="21" spans="1:12" s="6" customFormat="1" ht="16" customHeight="1">
      <c r="A21" s="18" t="s">
        <v>4</v>
      </c>
      <c r="B21" s="19">
        <f>SUM(B9:B20)</f>
        <v>88325</v>
      </c>
      <c r="C21" s="19">
        <f>SUM(C9:C20)</f>
        <v>47380</v>
      </c>
      <c r="D21" s="19">
        <f>SUM(D9:D20)</f>
        <v>101705</v>
      </c>
      <c r="E21" s="19">
        <f>SUM(E9:E20)</f>
        <v>60296</v>
      </c>
      <c r="F21" s="19">
        <f t="shared" ref="F21:G21" si="2">SUM(F9:F20)</f>
        <v>21171</v>
      </c>
      <c r="G21" s="19">
        <f t="shared" si="2"/>
        <v>16151</v>
      </c>
      <c r="H21" s="19">
        <f t="shared" si="0"/>
        <v>211201</v>
      </c>
      <c r="I21" s="19">
        <f t="shared" si="0"/>
        <v>123827</v>
      </c>
      <c r="J21" s="48">
        <f t="shared" si="1"/>
        <v>0.5862993072949465</v>
      </c>
      <c r="K21" s="19" t="s">
        <v>21</v>
      </c>
      <c r="L21" s="20"/>
    </row>
    <row r="22" spans="1:12" ht="16" customHeight="1">
      <c r="A22" s="13"/>
      <c r="B22" s="21"/>
      <c r="C22" s="21"/>
      <c r="D22" s="21"/>
      <c r="E22" s="21"/>
      <c r="F22" s="21"/>
      <c r="G22" s="21"/>
      <c r="H22" s="22"/>
      <c r="I22" s="22"/>
      <c r="J22" s="23"/>
      <c r="K22" s="24"/>
      <c r="L22" s="16"/>
    </row>
    <row r="23" spans="1:12" s="7" customFormat="1" ht="16" customHeight="1">
      <c r="A23" s="73" t="s">
        <v>17</v>
      </c>
      <c r="B23" s="78" t="s">
        <v>1</v>
      </c>
      <c r="C23" s="78"/>
      <c r="D23" s="78" t="s">
        <v>2</v>
      </c>
      <c r="E23" s="78"/>
      <c r="F23" s="78" t="s">
        <v>3</v>
      </c>
      <c r="G23" s="78"/>
      <c r="H23" s="79" t="s">
        <v>4</v>
      </c>
      <c r="I23" s="79"/>
      <c r="J23" s="79"/>
      <c r="K23" s="73" t="s">
        <v>39</v>
      </c>
    </row>
    <row r="24" spans="1:12" s="7" customFormat="1" ht="16" customHeight="1">
      <c r="A24" s="74"/>
      <c r="B24" s="76" t="s">
        <v>22</v>
      </c>
      <c r="C24" s="76"/>
      <c r="D24" s="76" t="s">
        <v>23</v>
      </c>
      <c r="E24" s="76"/>
      <c r="F24" s="76" t="s">
        <v>47</v>
      </c>
      <c r="G24" s="76"/>
      <c r="H24" s="77" t="s">
        <v>21</v>
      </c>
      <c r="I24" s="77"/>
      <c r="J24" s="77"/>
      <c r="K24" s="74"/>
    </row>
    <row r="25" spans="1:12" s="7" customFormat="1" ht="16" customHeight="1">
      <c r="A25" s="74"/>
      <c r="B25" s="7" t="s">
        <v>4</v>
      </c>
      <c r="C25" s="7" t="s">
        <v>5</v>
      </c>
      <c r="D25" s="7" t="s">
        <v>4</v>
      </c>
      <c r="E25" s="7" t="s">
        <v>5</v>
      </c>
      <c r="F25" s="7" t="s">
        <v>4</v>
      </c>
      <c r="G25" s="7" t="s">
        <v>5</v>
      </c>
      <c r="H25" s="6" t="s">
        <v>4</v>
      </c>
      <c r="I25" s="6" t="s">
        <v>5</v>
      </c>
      <c r="J25" s="10" t="s">
        <v>6</v>
      </c>
      <c r="K25" s="74"/>
    </row>
    <row r="26" spans="1:12" s="7" customFormat="1" ht="24.75" customHeight="1">
      <c r="A26" s="75"/>
      <c r="B26" s="11" t="s">
        <v>21</v>
      </c>
      <c r="C26" s="11" t="s">
        <v>24</v>
      </c>
      <c r="D26" s="11" t="s">
        <v>21</v>
      </c>
      <c r="E26" s="11" t="s">
        <v>24</v>
      </c>
      <c r="F26" s="11" t="s">
        <v>21</v>
      </c>
      <c r="G26" s="11" t="s">
        <v>24</v>
      </c>
      <c r="H26" s="11" t="s">
        <v>21</v>
      </c>
      <c r="I26" s="11" t="s">
        <v>24</v>
      </c>
      <c r="J26" s="12" t="s">
        <v>25</v>
      </c>
      <c r="K26" s="75"/>
    </row>
    <row r="27" spans="1:12" ht="16" customHeight="1">
      <c r="A27" s="13" t="s">
        <v>51</v>
      </c>
      <c r="B27" s="42">
        <v>3984</v>
      </c>
      <c r="C27" s="42">
        <v>2345</v>
      </c>
      <c r="D27" s="42">
        <v>1337</v>
      </c>
      <c r="E27" s="42">
        <v>769</v>
      </c>
      <c r="F27" s="43">
        <v>0</v>
      </c>
      <c r="G27" s="43">
        <v>0</v>
      </c>
      <c r="H27" s="6">
        <f t="shared" ref="H27:I38" si="3">SUM(B27,D27,F27)</f>
        <v>5321</v>
      </c>
      <c r="I27" s="6">
        <f t="shared" si="3"/>
        <v>3114</v>
      </c>
      <c r="J27" s="47">
        <f t="shared" ref="J27:J39" si="4">I27/H27</f>
        <v>0.58522834053749295</v>
      </c>
      <c r="K27" s="15" t="s">
        <v>37</v>
      </c>
      <c r="L27" s="16"/>
    </row>
    <row r="28" spans="1:12" ht="16" customHeight="1">
      <c r="A28" s="13" t="s">
        <v>7</v>
      </c>
      <c r="B28" s="42">
        <v>2695</v>
      </c>
      <c r="C28" s="42">
        <v>2296</v>
      </c>
      <c r="D28" s="42">
        <v>2627</v>
      </c>
      <c r="E28" s="42">
        <v>2310</v>
      </c>
      <c r="F28" s="45">
        <v>8358</v>
      </c>
      <c r="G28" s="45">
        <v>6965</v>
      </c>
      <c r="H28" s="6">
        <f t="shared" si="3"/>
        <v>13680</v>
      </c>
      <c r="I28" s="6">
        <f t="shared" si="3"/>
        <v>11571</v>
      </c>
      <c r="J28" s="47">
        <f t="shared" si="4"/>
        <v>0.84583333333333333</v>
      </c>
      <c r="K28" s="17" t="s">
        <v>26</v>
      </c>
      <c r="L28" s="16"/>
    </row>
    <row r="29" spans="1:12" ht="16" customHeight="1">
      <c r="A29" s="13" t="s">
        <v>48</v>
      </c>
      <c r="B29" s="42">
        <v>7905</v>
      </c>
      <c r="C29" s="42">
        <v>5592</v>
      </c>
      <c r="D29" s="42">
        <v>1925</v>
      </c>
      <c r="E29" s="42">
        <v>1581</v>
      </c>
      <c r="F29" s="43">
        <v>0</v>
      </c>
      <c r="G29" s="43">
        <v>0</v>
      </c>
      <c r="H29" s="6">
        <f t="shared" si="3"/>
        <v>9830</v>
      </c>
      <c r="I29" s="6">
        <f t="shared" si="3"/>
        <v>7173</v>
      </c>
      <c r="J29" s="47">
        <f t="shared" si="4"/>
        <v>0.72970498474058998</v>
      </c>
      <c r="K29" s="17" t="s">
        <v>27</v>
      </c>
      <c r="L29" s="16"/>
    </row>
    <row r="30" spans="1:12" ht="16" customHeight="1">
      <c r="A30" s="13" t="s">
        <v>8</v>
      </c>
      <c r="B30" s="42">
        <v>5774</v>
      </c>
      <c r="C30" s="42">
        <v>2881</v>
      </c>
      <c r="D30" s="42">
        <v>6676</v>
      </c>
      <c r="E30" s="42">
        <v>4326</v>
      </c>
      <c r="F30" s="43">
        <v>0</v>
      </c>
      <c r="G30" s="43">
        <v>0</v>
      </c>
      <c r="H30" s="6">
        <f t="shared" si="3"/>
        <v>12450</v>
      </c>
      <c r="I30" s="6">
        <f t="shared" si="3"/>
        <v>7207</v>
      </c>
      <c r="J30" s="47">
        <f t="shared" si="4"/>
        <v>0.57887550200803217</v>
      </c>
      <c r="K30" s="17" t="s">
        <v>28</v>
      </c>
      <c r="L30" s="16"/>
    </row>
    <row r="31" spans="1:12" ht="16" customHeight="1">
      <c r="A31" s="13" t="s">
        <v>9</v>
      </c>
      <c r="B31" s="42">
        <v>1543</v>
      </c>
      <c r="C31" s="42">
        <v>919</v>
      </c>
      <c r="D31" s="42">
        <v>1298</v>
      </c>
      <c r="E31" s="42">
        <v>686</v>
      </c>
      <c r="F31" s="43">
        <v>0</v>
      </c>
      <c r="G31" s="43">
        <v>0</v>
      </c>
      <c r="H31" s="6">
        <f t="shared" si="3"/>
        <v>2841</v>
      </c>
      <c r="I31" s="6">
        <f t="shared" si="3"/>
        <v>1605</v>
      </c>
      <c r="J31" s="47">
        <f t="shared" si="4"/>
        <v>0.56494192185850056</v>
      </c>
      <c r="K31" s="17" t="s">
        <v>29</v>
      </c>
      <c r="L31" s="16"/>
    </row>
    <row r="32" spans="1:12" ht="16" customHeight="1">
      <c r="A32" s="13" t="s">
        <v>10</v>
      </c>
      <c r="B32" s="42">
        <v>3524</v>
      </c>
      <c r="C32" s="42">
        <v>2111</v>
      </c>
      <c r="D32" s="42">
        <v>0</v>
      </c>
      <c r="E32" s="42">
        <v>0</v>
      </c>
      <c r="F32" s="43">
        <v>0</v>
      </c>
      <c r="G32" s="43">
        <v>0</v>
      </c>
      <c r="H32" s="6">
        <f t="shared" si="3"/>
        <v>3524</v>
      </c>
      <c r="I32" s="6">
        <f t="shared" si="3"/>
        <v>2111</v>
      </c>
      <c r="J32" s="47">
        <f t="shared" si="4"/>
        <v>0.59903518728717364</v>
      </c>
      <c r="K32" s="17" t="s">
        <v>30</v>
      </c>
      <c r="L32" s="16"/>
    </row>
    <row r="33" spans="1:13" ht="16" customHeight="1">
      <c r="A33" s="13" t="s">
        <v>11</v>
      </c>
      <c r="B33" s="42">
        <v>3012</v>
      </c>
      <c r="C33" s="42">
        <v>2514</v>
      </c>
      <c r="D33" s="42">
        <v>675</v>
      </c>
      <c r="E33" s="42">
        <v>616</v>
      </c>
      <c r="F33" s="43">
        <v>609</v>
      </c>
      <c r="G33" s="43">
        <v>560</v>
      </c>
      <c r="H33" s="6">
        <f t="shared" si="3"/>
        <v>4296</v>
      </c>
      <c r="I33" s="6">
        <f t="shared" si="3"/>
        <v>3690</v>
      </c>
      <c r="J33" s="47">
        <f t="shared" si="4"/>
        <v>0.85893854748603349</v>
      </c>
      <c r="K33" s="17" t="s">
        <v>31</v>
      </c>
      <c r="L33" s="16"/>
    </row>
    <row r="34" spans="1:13" ht="16" customHeight="1">
      <c r="A34" s="13" t="s">
        <v>12</v>
      </c>
      <c r="B34" s="42">
        <v>2304</v>
      </c>
      <c r="C34" s="42">
        <v>635</v>
      </c>
      <c r="D34" s="42">
        <v>214</v>
      </c>
      <c r="E34" s="42">
        <v>71</v>
      </c>
      <c r="F34" s="43">
        <v>0</v>
      </c>
      <c r="G34" s="43">
        <v>0</v>
      </c>
      <c r="H34" s="6">
        <f t="shared" si="3"/>
        <v>2518</v>
      </c>
      <c r="I34" s="6">
        <f t="shared" si="3"/>
        <v>706</v>
      </c>
      <c r="J34" s="47">
        <f t="shared" si="4"/>
        <v>0.28038125496425736</v>
      </c>
      <c r="K34" s="17" t="s">
        <v>32</v>
      </c>
      <c r="L34" s="16"/>
    </row>
    <row r="35" spans="1:13" ht="16" customHeight="1">
      <c r="A35" s="13" t="s">
        <v>13</v>
      </c>
      <c r="B35" s="42">
        <v>1072</v>
      </c>
      <c r="C35" s="42">
        <v>369</v>
      </c>
      <c r="D35" s="42">
        <v>56</v>
      </c>
      <c r="E35" s="69">
        <v>6</v>
      </c>
      <c r="F35" s="43">
        <v>0</v>
      </c>
      <c r="G35" s="43">
        <v>0</v>
      </c>
      <c r="H35" s="6">
        <f t="shared" si="3"/>
        <v>1128</v>
      </c>
      <c r="I35" s="6">
        <f>SUM(C35,E35,G35)</f>
        <v>375</v>
      </c>
      <c r="J35" s="47">
        <f t="shared" si="4"/>
        <v>0.33244680851063829</v>
      </c>
      <c r="K35" s="17" t="s">
        <v>33</v>
      </c>
      <c r="L35" s="25"/>
    </row>
    <row r="36" spans="1:13" ht="16" customHeight="1">
      <c r="A36" s="13" t="s">
        <v>14</v>
      </c>
      <c r="B36" s="42">
        <v>2281</v>
      </c>
      <c r="C36" s="42">
        <v>1557</v>
      </c>
      <c r="D36" s="42">
        <v>99</v>
      </c>
      <c r="E36" s="42">
        <v>57</v>
      </c>
      <c r="F36" s="43">
        <v>0</v>
      </c>
      <c r="G36" s="43">
        <v>0</v>
      </c>
      <c r="H36" s="6">
        <f t="shared" si="3"/>
        <v>2380</v>
      </c>
      <c r="I36" s="6">
        <f t="shared" si="3"/>
        <v>1614</v>
      </c>
      <c r="J36" s="47">
        <f t="shared" si="4"/>
        <v>0.67815126050420171</v>
      </c>
      <c r="K36" s="17" t="s">
        <v>34</v>
      </c>
      <c r="L36" s="25"/>
    </row>
    <row r="37" spans="1:13" ht="16" customHeight="1">
      <c r="A37" s="13" t="s">
        <v>15</v>
      </c>
      <c r="B37" s="42">
        <v>590</v>
      </c>
      <c r="C37" s="42">
        <v>353</v>
      </c>
      <c r="D37" s="42">
        <v>0</v>
      </c>
      <c r="E37" s="42">
        <v>0</v>
      </c>
      <c r="F37" s="43">
        <v>0</v>
      </c>
      <c r="G37" s="43">
        <v>0</v>
      </c>
      <c r="H37" s="6">
        <f t="shared" si="3"/>
        <v>590</v>
      </c>
      <c r="I37" s="6">
        <f t="shared" si="3"/>
        <v>353</v>
      </c>
      <c r="J37" s="47">
        <f t="shared" si="4"/>
        <v>0.59830508474576272</v>
      </c>
      <c r="K37" s="17" t="s">
        <v>35</v>
      </c>
      <c r="L37" s="25"/>
    </row>
    <row r="38" spans="1:13" ht="16" customHeight="1">
      <c r="A38" s="13" t="s">
        <v>16</v>
      </c>
      <c r="B38" s="42">
        <v>3535</v>
      </c>
      <c r="C38" s="42">
        <v>1066</v>
      </c>
      <c r="D38" s="42">
        <v>827</v>
      </c>
      <c r="E38" s="42">
        <v>238</v>
      </c>
      <c r="F38" s="43">
        <v>0</v>
      </c>
      <c r="G38" s="43">
        <v>0</v>
      </c>
      <c r="H38" s="6">
        <f t="shared" si="3"/>
        <v>4362</v>
      </c>
      <c r="I38" s="6">
        <f t="shared" si="3"/>
        <v>1304</v>
      </c>
      <c r="J38" s="47">
        <f t="shared" si="4"/>
        <v>0.29894543787253552</v>
      </c>
      <c r="K38" s="17" t="s">
        <v>36</v>
      </c>
      <c r="L38" s="25"/>
    </row>
    <row r="39" spans="1:13" s="6" customFormat="1" ht="16" customHeight="1">
      <c r="A39" s="18" t="s">
        <v>4</v>
      </c>
      <c r="B39" s="19">
        <f t="shared" ref="B39:G39" si="5">SUM(B27:B38)</f>
        <v>38219</v>
      </c>
      <c r="C39" s="19">
        <f t="shared" si="5"/>
        <v>22638</v>
      </c>
      <c r="D39" s="19">
        <f>SUM(D27:D38)</f>
        <v>15734</v>
      </c>
      <c r="E39" s="19">
        <f t="shared" si="5"/>
        <v>10660</v>
      </c>
      <c r="F39" s="19">
        <f t="shared" si="5"/>
        <v>8967</v>
      </c>
      <c r="G39" s="19">
        <f t="shared" si="5"/>
        <v>7525</v>
      </c>
      <c r="H39" s="19">
        <f>SUM(B39,D39,F39)</f>
        <v>62920</v>
      </c>
      <c r="I39" s="19">
        <f>SUM(C39,E39,G39)</f>
        <v>40823</v>
      </c>
      <c r="J39" s="48">
        <f t="shared" si="4"/>
        <v>0.64880801017164658</v>
      </c>
      <c r="K39" s="19" t="s">
        <v>21</v>
      </c>
      <c r="L39" s="25"/>
    </row>
    <row r="40" spans="1:13" ht="16" customHeight="1">
      <c r="B40" s="21"/>
      <c r="C40" s="26"/>
      <c r="D40" s="21"/>
      <c r="E40" s="21"/>
      <c r="F40" s="21"/>
      <c r="G40" s="21"/>
      <c r="J40" s="14"/>
    </row>
    <row r="41" spans="1:13" s="7" customFormat="1" ht="16" customHeight="1">
      <c r="A41" s="73" t="s">
        <v>18</v>
      </c>
      <c r="B41" s="78" t="s">
        <v>1</v>
      </c>
      <c r="C41" s="78"/>
      <c r="D41" s="78" t="s">
        <v>2</v>
      </c>
      <c r="E41" s="78"/>
      <c r="F41" s="78" t="s">
        <v>3</v>
      </c>
      <c r="G41" s="78"/>
      <c r="H41" s="79" t="s">
        <v>4</v>
      </c>
      <c r="I41" s="79"/>
      <c r="J41" s="79"/>
      <c r="K41" s="73" t="s">
        <v>40</v>
      </c>
    </row>
    <row r="42" spans="1:13" s="7" customFormat="1" ht="16" customHeight="1">
      <c r="A42" s="74"/>
      <c r="B42" s="76" t="s">
        <v>22</v>
      </c>
      <c r="C42" s="76"/>
      <c r="D42" s="76" t="s">
        <v>23</v>
      </c>
      <c r="E42" s="76"/>
      <c r="F42" s="76" t="s">
        <v>47</v>
      </c>
      <c r="G42" s="76"/>
      <c r="H42" s="77" t="s">
        <v>21</v>
      </c>
      <c r="I42" s="77"/>
      <c r="J42" s="77"/>
      <c r="K42" s="74"/>
    </row>
    <row r="43" spans="1:13" s="7" customFormat="1" ht="16" customHeight="1">
      <c r="A43" s="74"/>
      <c r="B43" s="7" t="s">
        <v>4</v>
      </c>
      <c r="C43" s="7" t="s">
        <v>5</v>
      </c>
      <c r="D43" s="7" t="s">
        <v>4</v>
      </c>
      <c r="E43" s="7" t="s">
        <v>5</v>
      </c>
      <c r="F43" s="7" t="s">
        <v>4</v>
      </c>
      <c r="G43" s="7" t="s">
        <v>5</v>
      </c>
      <c r="H43" s="6" t="s">
        <v>4</v>
      </c>
      <c r="I43" s="6" t="s">
        <v>5</v>
      </c>
      <c r="J43" s="10" t="s">
        <v>6</v>
      </c>
      <c r="K43" s="74"/>
    </row>
    <row r="44" spans="1:13" s="7" customFormat="1" ht="24.75" customHeight="1">
      <c r="A44" s="75"/>
      <c r="B44" s="11" t="s">
        <v>21</v>
      </c>
      <c r="C44" s="11" t="s">
        <v>24</v>
      </c>
      <c r="D44" s="11" t="s">
        <v>21</v>
      </c>
      <c r="E44" s="11" t="s">
        <v>24</v>
      </c>
      <c r="F44" s="11" t="s">
        <v>21</v>
      </c>
      <c r="G44" s="11" t="s">
        <v>24</v>
      </c>
      <c r="H44" s="11" t="s">
        <v>21</v>
      </c>
      <c r="I44" s="11" t="s">
        <v>24</v>
      </c>
      <c r="J44" s="12" t="s">
        <v>25</v>
      </c>
      <c r="K44" s="75"/>
    </row>
    <row r="45" spans="1:13" ht="16" customHeight="1">
      <c r="A45" s="13" t="s">
        <v>51</v>
      </c>
      <c r="B45" s="41">
        <v>1926</v>
      </c>
      <c r="C45" s="41">
        <v>1022</v>
      </c>
      <c r="D45" s="43">
        <v>0</v>
      </c>
      <c r="E45" s="43">
        <v>0</v>
      </c>
      <c r="F45" s="43">
        <v>0</v>
      </c>
      <c r="G45" s="43">
        <v>0</v>
      </c>
      <c r="H45" s="6">
        <f>B45+D45+F45</f>
        <v>1926</v>
      </c>
      <c r="I45" s="6">
        <f t="shared" ref="I45:I56" si="6">SUM(C45,E45,G45)</f>
        <v>1022</v>
      </c>
      <c r="J45" s="47">
        <f t="shared" ref="J45:J57" si="7">I45/H45</f>
        <v>0.53063343717549327</v>
      </c>
      <c r="K45" s="15" t="s">
        <v>37</v>
      </c>
      <c r="L45" s="27"/>
      <c r="M45" s="1"/>
    </row>
    <row r="46" spans="1:13" ht="16" customHeight="1">
      <c r="A46" s="13" t="s">
        <v>7</v>
      </c>
      <c r="B46" s="41">
        <v>736</v>
      </c>
      <c r="C46" s="41">
        <v>590</v>
      </c>
      <c r="D46" s="43">
        <v>0</v>
      </c>
      <c r="E46" s="43">
        <v>0</v>
      </c>
      <c r="F46" s="43">
        <v>0</v>
      </c>
      <c r="G46" s="43">
        <v>0</v>
      </c>
      <c r="H46" s="6">
        <f t="shared" ref="H46:I56" si="8">B46+D46+F46</f>
        <v>736</v>
      </c>
      <c r="I46" s="6">
        <f t="shared" si="6"/>
        <v>590</v>
      </c>
      <c r="J46" s="47">
        <f t="shared" si="7"/>
        <v>0.80163043478260865</v>
      </c>
      <c r="K46" s="17" t="s">
        <v>26</v>
      </c>
      <c r="L46" s="27"/>
      <c r="M46" s="2"/>
    </row>
    <row r="47" spans="1:13" ht="16" customHeight="1">
      <c r="A47" s="13" t="s">
        <v>48</v>
      </c>
      <c r="B47" s="41">
        <v>1570</v>
      </c>
      <c r="C47" s="41">
        <v>1029</v>
      </c>
      <c r="D47" s="43">
        <v>0</v>
      </c>
      <c r="E47" s="43">
        <v>0</v>
      </c>
      <c r="F47" s="43">
        <v>0</v>
      </c>
      <c r="G47" s="43">
        <v>0</v>
      </c>
      <c r="H47" s="6">
        <f t="shared" si="8"/>
        <v>1570</v>
      </c>
      <c r="I47" s="6">
        <f t="shared" si="6"/>
        <v>1029</v>
      </c>
      <c r="J47" s="47">
        <f t="shared" si="7"/>
        <v>0.65541401273885347</v>
      </c>
      <c r="K47" s="17" t="s">
        <v>27</v>
      </c>
      <c r="L47" s="27"/>
      <c r="M47" s="2"/>
    </row>
    <row r="48" spans="1:13" ht="16" customHeight="1">
      <c r="A48" s="13" t="s">
        <v>8</v>
      </c>
      <c r="B48" s="41">
        <v>239</v>
      </c>
      <c r="C48" s="41">
        <v>120</v>
      </c>
      <c r="D48" s="43">
        <v>0</v>
      </c>
      <c r="E48" s="43">
        <v>0</v>
      </c>
      <c r="F48" s="43">
        <v>0</v>
      </c>
      <c r="G48" s="43">
        <v>0</v>
      </c>
      <c r="H48" s="6">
        <f t="shared" si="8"/>
        <v>239</v>
      </c>
      <c r="I48" s="6">
        <f t="shared" si="6"/>
        <v>120</v>
      </c>
      <c r="J48" s="47">
        <f t="shared" si="7"/>
        <v>0.502092050209205</v>
      </c>
      <c r="K48" s="17" t="s">
        <v>28</v>
      </c>
      <c r="L48" s="27"/>
      <c r="M48" s="2"/>
    </row>
    <row r="49" spans="1:13" ht="16" customHeight="1">
      <c r="A49" s="13" t="s">
        <v>9</v>
      </c>
      <c r="B49" s="41">
        <v>217</v>
      </c>
      <c r="C49" s="41">
        <v>112</v>
      </c>
      <c r="D49" s="43">
        <v>0</v>
      </c>
      <c r="E49" s="43">
        <v>0</v>
      </c>
      <c r="F49" s="43">
        <v>0</v>
      </c>
      <c r="G49" s="43">
        <v>0</v>
      </c>
      <c r="H49" s="6">
        <f t="shared" si="8"/>
        <v>217</v>
      </c>
      <c r="I49" s="6">
        <f t="shared" si="6"/>
        <v>112</v>
      </c>
      <c r="J49" s="47">
        <f t="shared" si="7"/>
        <v>0.5161290322580645</v>
      </c>
      <c r="K49" s="17" t="s">
        <v>29</v>
      </c>
      <c r="L49" s="27"/>
      <c r="M49" s="2"/>
    </row>
    <row r="50" spans="1:13" ht="16" customHeight="1">
      <c r="A50" s="13" t="s">
        <v>10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20">
        <f t="shared" si="8"/>
        <v>0</v>
      </c>
      <c r="I50" s="20">
        <f t="shared" si="8"/>
        <v>0</v>
      </c>
      <c r="J50" s="60">
        <v>0</v>
      </c>
      <c r="K50" s="17" t="s">
        <v>30</v>
      </c>
      <c r="L50" s="27"/>
      <c r="M50" s="2"/>
    </row>
    <row r="51" spans="1:13" ht="16" customHeight="1">
      <c r="A51" s="13" t="s">
        <v>11</v>
      </c>
      <c r="B51" s="41">
        <v>412</v>
      </c>
      <c r="C51" s="41">
        <v>339</v>
      </c>
      <c r="D51" s="43">
        <v>0</v>
      </c>
      <c r="E51" s="43">
        <v>0</v>
      </c>
      <c r="F51" s="43">
        <v>0</v>
      </c>
      <c r="G51" s="43">
        <v>0</v>
      </c>
      <c r="H51" s="6">
        <f t="shared" si="8"/>
        <v>412</v>
      </c>
      <c r="I51" s="6">
        <f t="shared" si="6"/>
        <v>339</v>
      </c>
      <c r="J51" s="47">
        <f t="shared" si="7"/>
        <v>0.82281553398058249</v>
      </c>
      <c r="K51" s="17" t="s">
        <v>31</v>
      </c>
      <c r="L51" s="27"/>
      <c r="M51" s="2"/>
    </row>
    <row r="52" spans="1:13" ht="26">
      <c r="A52" s="13" t="s">
        <v>12</v>
      </c>
      <c r="B52" s="41">
        <v>735</v>
      </c>
      <c r="C52" s="41">
        <v>163</v>
      </c>
      <c r="D52" s="43">
        <v>0</v>
      </c>
      <c r="E52" s="43">
        <v>0</v>
      </c>
      <c r="F52" s="43">
        <v>0</v>
      </c>
      <c r="G52" s="43">
        <v>0</v>
      </c>
      <c r="H52" s="6">
        <f t="shared" si="8"/>
        <v>735</v>
      </c>
      <c r="I52" s="6">
        <f t="shared" si="6"/>
        <v>163</v>
      </c>
      <c r="J52" s="47">
        <f t="shared" si="7"/>
        <v>0.22176870748299321</v>
      </c>
      <c r="K52" s="17" t="s">
        <v>32</v>
      </c>
      <c r="L52" s="27"/>
      <c r="M52" s="2"/>
    </row>
    <row r="53" spans="1:13" ht="16" customHeight="1">
      <c r="A53" s="13" t="s">
        <v>13</v>
      </c>
      <c r="B53" s="41">
        <v>1305</v>
      </c>
      <c r="C53" s="41">
        <v>474</v>
      </c>
      <c r="D53" s="43">
        <v>0</v>
      </c>
      <c r="E53" s="43">
        <v>0</v>
      </c>
      <c r="F53" s="43">
        <v>0</v>
      </c>
      <c r="G53" s="43">
        <v>0</v>
      </c>
      <c r="H53" s="6">
        <f t="shared" si="8"/>
        <v>1305</v>
      </c>
      <c r="I53" s="6">
        <f t="shared" si="6"/>
        <v>474</v>
      </c>
      <c r="J53" s="47">
        <f t="shared" si="7"/>
        <v>0.36321839080459772</v>
      </c>
      <c r="K53" s="17" t="s">
        <v>33</v>
      </c>
      <c r="L53" s="27"/>
      <c r="M53" s="2"/>
    </row>
    <row r="54" spans="1:13" ht="16" customHeight="1">
      <c r="A54" s="13" t="s">
        <v>14</v>
      </c>
      <c r="B54" s="41">
        <v>2980</v>
      </c>
      <c r="C54" s="41">
        <v>1865</v>
      </c>
      <c r="D54" s="43">
        <v>0</v>
      </c>
      <c r="E54" s="43">
        <v>0</v>
      </c>
      <c r="F54" s="43">
        <v>0</v>
      </c>
      <c r="G54" s="43">
        <v>0</v>
      </c>
      <c r="H54" s="6">
        <f t="shared" si="8"/>
        <v>2980</v>
      </c>
      <c r="I54" s="6">
        <f t="shared" si="6"/>
        <v>1865</v>
      </c>
      <c r="J54" s="47">
        <f t="shared" si="7"/>
        <v>0.62583892617449666</v>
      </c>
      <c r="K54" s="17" t="s">
        <v>34</v>
      </c>
      <c r="L54" s="27"/>
      <c r="M54" s="2"/>
    </row>
    <row r="55" spans="1:13" ht="16" customHeight="1">
      <c r="A55" s="13" t="s">
        <v>15</v>
      </c>
      <c r="B55" s="41">
        <v>280</v>
      </c>
      <c r="C55" s="41">
        <v>132</v>
      </c>
      <c r="D55" s="43">
        <v>0</v>
      </c>
      <c r="E55" s="43">
        <v>0</v>
      </c>
      <c r="F55" s="43">
        <v>0</v>
      </c>
      <c r="G55" s="43">
        <v>0</v>
      </c>
      <c r="H55" s="6">
        <f t="shared" si="8"/>
        <v>280</v>
      </c>
      <c r="I55" s="6">
        <f t="shared" si="6"/>
        <v>132</v>
      </c>
      <c r="J55" s="47">
        <f t="shared" si="7"/>
        <v>0.47142857142857142</v>
      </c>
      <c r="K55" s="17" t="s">
        <v>35</v>
      </c>
      <c r="L55" s="27"/>
      <c r="M55" s="2"/>
    </row>
    <row r="56" spans="1:13" ht="16" customHeight="1">
      <c r="A56" s="13" t="s">
        <v>16</v>
      </c>
      <c r="B56" s="41">
        <v>1386</v>
      </c>
      <c r="C56" s="41">
        <v>485</v>
      </c>
      <c r="D56" s="43">
        <v>0</v>
      </c>
      <c r="E56" s="43">
        <v>0</v>
      </c>
      <c r="F56" s="43">
        <v>0</v>
      </c>
      <c r="G56" s="43">
        <v>0</v>
      </c>
      <c r="H56" s="6">
        <f t="shared" si="8"/>
        <v>1386</v>
      </c>
      <c r="I56" s="6">
        <f t="shared" si="6"/>
        <v>485</v>
      </c>
      <c r="J56" s="47">
        <f t="shared" si="7"/>
        <v>0.34992784992784992</v>
      </c>
      <c r="K56" s="17" t="s">
        <v>36</v>
      </c>
      <c r="L56" s="27"/>
      <c r="M56" s="2"/>
    </row>
    <row r="57" spans="1:13" s="6" customFormat="1" ht="16" customHeight="1">
      <c r="A57" s="18" t="s">
        <v>4</v>
      </c>
      <c r="B57" s="19">
        <f>SUM(B45:B56)</f>
        <v>11786</v>
      </c>
      <c r="C57" s="19">
        <f t="shared" ref="C57:G57" si="9">SUM(C45:C56)</f>
        <v>6331</v>
      </c>
      <c r="D57" s="19">
        <f t="shared" si="9"/>
        <v>0</v>
      </c>
      <c r="E57" s="19">
        <f t="shared" si="9"/>
        <v>0</v>
      </c>
      <c r="F57" s="61">
        <f t="shared" si="9"/>
        <v>0</v>
      </c>
      <c r="G57" s="61">
        <f t="shared" si="9"/>
        <v>0</v>
      </c>
      <c r="H57" s="19">
        <f>SUM(B57,D57,F57)</f>
        <v>11786</v>
      </c>
      <c r="I57" s="19">
        <f>SUM(C57,E57,G57)</f>
        <v>6331</v>
      </c>
      <c r="J57" s="48">
        <f t="shared" si="7"/>
        <v>0.53716273544883764</v>
      </c>
      <c r="K57" s="19" t="s">
        <v>21</v>
      </c>
      <c r="M57" s="2"/>
    </row>
    <row r="58" spans="1:13" ht="16" customHeight="1">
      <c r="B58" s="21"/>
      <c r="C58" s="21"/>
      <c r="D58" s="21"/>
      <c r="E58" s="21"/>
      <c r="F58" s="21"/>
      <c r="G58" s="21"/>
      <c r="H58" s="22"/>
      <c r="I58" s="22"/>
      <c r="J58" s="23"/>
    </row>
    <row r="59" spans="1:13" s="7" customFormat="1" ht="16" customHeight="1">
      <c r="A59" s="73" t="s">
        <v>19</v>
      </c>
      <c r="B59" s="78" t="s">
        <v>1</v>
      </c>
      <c r="C59" s="78"/>
      <c r="D59" s="78" t="s">
        <v>2</v>
      </c>
      <c r="E59" s="78"/>
      <c r="F59" s="78" t="s">
        <v>3</v>
      </c>
      <c r="G59" s="78"/>
      <c r="H59" s="79" t="s">
        <v>4</v>
      </c>
      <c r="I59" s="79"/>
      <c r="J59" s="79"/>
      <c r="K59" s="73" t="s">
        <v>41</v>
      </c>
    </row>
    <row r="60" spans="1:13" s="7" customFormat="1" ht="16" customHeight="1">
      <c r="A60" s="74"/>
      <c r="B60" s="76" t="s">
        <v>22</v>
      </c>
      <c r="C60" s="76"/>
      <c r="D60" s="76" t="s">
        <v>23</v>
      </c>
      <c r="E60" s="76"/>
      <c r="F60" s="76" t="s">
        <v>47</v>
      </c>
      <c r="G60" s="76"/>
      <c r="H60" s="77" t="s">
        <v>21</v>
      </c>
      <c r="I60" s="77"/>
      <c r="J60" s="77"/>
      <c r="K60" s="74"/>
    </row>
    <row r="61" spans="1:13" s="7" customFormat="1" ht="16" customHeight="1">
      <c r="A61" s="74"/>
      <c r="B61" s="7" t="s">
        <v>4</v>
      </c>
      <c r="C61" s="7" t="s">
        <v>5</v>
      </c>
      <c r="D61" s="7" t="s">
        <v>4</v>
      </c>
      <c r="E61" s="7" t="s">
        <v>5</v>
      </c>
      <c r="F61" s="7" t="s">
        <v>4</v>
      </c>
      <c r="G61" s="7" t="s">
        <v>5</v>
      </c>
      <c r="H61" s="6" t="s">
        <v>4</v>
      </c>
      <c r="I61" s="6" t="s">
        <v>5</v>
      </c>
      <c r="J61" s="10" t="s">
        <v>6</v>
      </c>
      <c r="K61" s="74"/>
    </row>
    <row r="62" spans="1:13" s="7" customFormat="1" ht="24.75" customHeight="1">
      <c r="A62" s="75"/>
      <c r="B62" s="28" t="s">
        <v>21</v>
      </c>
      <c r="C62" s="28" t="s">
        <v>24</v>
      </c>
      <c r="D62" s="11" t="s">
        <v>21</v>
      </c>
      <c r="E62" s="11" t="s">
        <v>24</v>
      </c>
      <c r="F62" s="11" t="s">
        <v>21</v>
      </c>
      <c r="G62" s="11" t="s">
        <v>24</v>
      </c>
      <c r="H62" s="11" t="s">
        <v>21</v>
      </c>
      <c r="I62" s="11" t="s">
        <v>24</v>
      </c>
      <c r="J62" s="12" t="s">
        <v>25</v>
      </c>
      <c r="K62" s="75"/>
    </row>
    <row r="63" spans="1:13" ht="16" customHeight="1">
      <c r="A63" s="13" t="s">
        <v>51</v>
      </c>
      <c r="B63" s="44">
        <v>60</v>
      </c>
      <c r="C63" s="44">
        <v>53</v>
      </c>
      <c r="D63" s="43">
        <v>0</v>
      </c>
      <c r="E63" s="43">
        <v>0</v>
      </c>
      <c r="F63" s="43">
        <v>0</v>
      </c>
      <c r="G63" s="43">
        <v>0</v>
      </c>
      <c r="H63" s="20">
        <f t="shared" ref="H63:J73" si="10">SUM(B63,D63,F63)</f>
        <v>60</v>
      </c>
      <c r="I63" s="20">
        <f t="shared" si="10"/>
        <v>53</v>
      </c>
      <c r="J63" s="47">
        <f>I63/H63</f>
        <v>0.8833333333333333</v>
      </c>
      <c r="K63" s="15" t="s">
        <v>37</v>
      </c>
      <c r="L63" s="27"/>
      <c r="M63" s="29"/>
    </row>
    <row r="64" spans="1:13" ht="16" customHeight="1">
      <c r="A64" s="13" t="s">
        <v>7</v>
      </c>
      <c r="B64" s="41">
        <v>525</v>
      </c>
      <c r="C64" s="41">
        <v>396</v>
      </c>
      <c r="D64" s="43">
        <v>0</v>
      </c>
      <c r="E64" s="43">
        <v>0</v>
      </c>
      <c r="F64" s="43">
        <v>0</v>
      </c>
      <c r="G64" s="43">
        <v>0</v>
      </c>
      <c r="H64" s="20">
        <f>SUM(B64,D64,F64)</f>
        <v>525</v>
      </c>
      <c r="I64" s="20">
        <f>SUM(C64,E64,G64)</f>
        <v>396</v>
      </c>
      <c r="J64" s="47">
        <f t="shared" ref="J64" si="11">I64/H64</f>
        <v>0.75428571428571434</v>
      </c>
      <c r="K64" s="17" t="s">
        <v>26</v>
      </c>
      <c r="L64" s="27"/>
      <c r="M64" s="29"/>
    </row>
    <row r="65" spans="1:13" ht="16" customHeight="1">
      <c r="A65" s="13" t="s">
        <v>48</v>
      </c>
      <c r="B65" s="41">
        <v>0</v>
      </c>
      <c r="C65" s="41">
        <v>0</v>
      </c>
      <c r="D65" s="43">
        <v>0</v>
      </c>
      <c r="E65" s="43">
        <v>0</v>
      </c>
      <c r="F65" s="43">
        <v>0</v>
      </c>
      <c r="G65" s="43">
        <v>0</v>
      </c>
      <c r="H65" s="20">
        <f t="shared" si="10"/>
        <v>0</v>
      </c>
      <c r="I65" s="20">
        <f t="shared" si="10"/>
        <v>0</v>
      </c>
      <c r="J65" s="20">
        <f t="shared" si="10"/>
        <v>0</v>
      </c>
      <c r="K65" s="17" t="s">
        <v>27</v>
      </c>
      <c r="L65" s="27"/>
      <c r="M65" s="29"/>
    </row>
    <row r="66" spans="1:13" ht="16" customHeight="1">
      <c r="A66" s="13" t="s">
        <v>8</v>
      </c>
      <c r="B66" s="41">
        <v>0</v>
      </c>
      <c r="C66" s="41">
        <v>0</v>
      </c>
      <c r="D66" s="43">
        <v>0</v>
      </c>
      <c r="E66" s="43">
        <v>0</v>
      </c>
      <c r="F66" s="43">
        <v>0</v>
      </c>
      <c r="G66" s="43">
        <v>0</v>
      </c>
      <c r="H66" s="20">
        <f t="shared" si="10"/>
        <v>0</v>
      </c>
      <c r="I66" s="20">
        <f t="shared" si="10"/>
        <v>0</v>
      </c>
      <c r="J66" s="20">
        <f t="shared" si="10"/>
        <v>0</v>
      </c>
      <c r="K66" s="17" t="s">
        <v>28</v>
      </c>
      <c r="L66" s="27"/>
      <c r="M66" s="29"/>
    </row>
    <row r="67" spans="1:13" ht="16" customHeight="1">
      <c r="A67" s="13" t="s">
        <v>9</v>
      </c>
      <c r="B67" s="41">
        <v>0</v>
      </c>
      <c r="C67" s="41">
        <v>0</v>
      </c>
      <c r="D67" s="43">
        <v>0</v>
      </c>
      <c r="E67" s="43">
        <v>0</v>
      </c>
      <c r="F67" s="43">
        <v>0</v>
      </c>
      <c r="G67" s="43">
        <v>0</v>
      </c>
      <c r="H67" s="20">
        <f t="shared" si="10"/>
        <v>0</v>
      </c>
      <c r="I67" s="20">
        <f t="shared" si="10"/>
        <v>0</v>
      </c>
      <c r="J67" s="20">
        <f t="shared" si="10"/>
        <v>0</v>
      </c>
      <c r="K67" s="17" t="s">
        <v>29</v>
      </c>
      <c r="L67" s="27"/>
      <c r="M67" s="29"/>
    </row>
    <row r="68" spans="1:13" ht="16" customHeight="1">
      <c r="A68" s="13" t="s">
        <v>10</v>
      </c>
      <c r="B68" s="41">
        <v>0</v>
      </c>
      <c r="C68" s="41">
        <v>0</v>
      </c>
      <c r="D68" s="43">
        <v>0</v>
      </c>
      <c r="E68" s="43">
        <v>0</v>
      </c>
      <c r="F68" s="43">
        <v>0</v>
      </c>
      <c r="G68" s="43">
        <v>0</v>
      </c>
      <c r="H68" s="20">
        <f t="shared" si="10"/>
        <v>0</v>
      </c>
      <c r="I68" s="20">
        <f t="shared" si="10"/>
        <v>0</v>
      </c>
      <c r="J68" s="20">
        <f t="shared" si="10"/>
        <v>0</v>
      </c>
      <c r="K68" s="17" t="s">
        <v>30</v>
      </c>
      <c r="L68" s="27"/>
      <c r="M68" s="29"/>
    </row>
    <row r="69" spans="1:13" ht="16" customHeight="1">
      <c r="A69" s="13" t="s">
        <v>11</v>
      </c>
      <c r="B69" s="41">
        <v>0</v>
      </c>
      <c r="C69" s="41">
        <v>0</v>
      </c>
      <c r="D69" s="43">
        <v>0</v>
      </c>
      <c r="E69" s="43">
        <v>0</v>
      </c>
      <c r="F69" s="43">
        <v>0</v>
      </c>
      <c r="G69" s="43">
        <v>0</v>
      </c>
      <c r="H69" s="20">
        <f t="shared" si="10"/>
        <v>0</v>
      </c>
      <c r="I69" s="20">
        <f t="shared" si="10"/>
        <v>0</v>
      </c>
      <c r="J69" s="20">
        <f t="shared" si="10"/>
        <v>0</v>
      </c>
      <c r="K69" s="17" t="s">
        <v>31</v>
      </c>
      <c r="L69" s="27"/>
      <c r="M69" s="29"/>
    </row>
    <row r="70" spans="1:13" ht="16" customHeight="1">
      <c r="A70" s="13" t="s">
        <v>12</v>
      </c>
      <c r="B70" s="71">
        <v>0</v>
      </c>
      <c r="C70" s="41">
        <v>0</v>
      </c>
      <c r="D70" s="43">
        <v>0</v>
      </c>
      <c r="E70" s="43">
        <v>0</v>
      </c>
      <c r="F70" s="43">
        <v>0</v>
      </c>
      <c r="G70" s="43">
        <v>0</v>
      </c>
      <c r="H70" s="70">
        <v>0</v>
      </c>
      <c r="I70" s="20">
        <f t="shared" si="10"/>
        <v>0</v>
      </c>
      <c r="J70" s="20">
        <v>0</v>
      </c>
      <c r="K70" s="17" t="s">
        <v>32</v>
      </c>
      <c r="L70" s="27"/>
      <c r="M70" s="29"/>
    </row>
    <row r="71" spans="1:13" ht="16" customHeight="1">
      <c r="A71" s="13" t="s">
        <v>13</v>
      </c>
      <c r="B71" s="41">
        <v>0</v>
      </c>
      <c r="C71" s="41">
        <v>0</v>
      </c>
      <c r="D71" s="43">
        <v>0</v>
      </c>
      <c r="E71" s="43">
        <v>0</v>
      </c>
      <c r="F71" s="43">
        <v>0</v>
      </c>
      <c r="G71" s="43">
        <v>0</v>
      </c>
      <c r="H71" s="20">
        <f t="shared" si="10"/>
        <v>0</v>
      </c>
      <c r="I71" s="20">
        <f t="shared" si="10"/>
        <v>0</v>
      </c>
      <c r="J71" s="20">
        <f t="shared" si="10"/>
        <v>0</v>
      </c>
      <c r="K71" s="17" t="s">
        <v>33</v>
      </c>
      <c r="L71" s="27"/>
      <c r="M71" s="29"/>
    </row>
    <row r="72" spans="1:13" ht="16" customHeight="1">
      <c r="A72" s="13" t="s">
        <v>14</v>
      </c>
      <c r="B72" s="41">
        <v>0</v>
      </c>
      <c r="C72" s="41">
        <v>0</v>
      </c>
      <c r="D72" s="43">
        <v>0</v>
      </c>
      <c r="E72" s="43">
        <v>0</v>
      </c>
      <c r="F72" s="43">
        <v>0</v>
      </c>
      <c r="G72" s="43">
        <v>0</v>
      </c>
      <c r="H72" s="20">
        <f t="shared" si="10"/>
        <v>0</v>
      </c>
      <c r="I72" s="20">
        <f t="shared" si="10"/>
        <v>0</v>
      </c>
      <c r="J72" s="20">
        <f t="shared" si="10"/>
        <v>0</v>
      </c>
      <c r="K72" s="17" t="s">
        <v>34</v>
      </c>
      <c r="L72" s="27"/>
      <c r="M72" s="29"/>
    </row>
    <row r="73" spans="1:13" ht="16" customHeight="1">
      <c r="A73" s="13" t="s">
        <v>15</v>
      </c>
      <c r="B73" s="41">
        <v>0</v>
      </c>
      <c r="C73" s="41">
        <v>0</v>
      </c>
      <c r="D73" s="43">
        <v>0</v>
      </c>
      <c r="E73" s="43">
        <v>0</v>
      </c>
      <c r="F73" s="43">
        <v>0</v>
      </c>
      <c r="G73" s="43">
        <v>0</v>
      </c>
      <c r="H73" s="20">
        <f t="shared" si="10"/>
        <v>0</v>
      </c>
      <c r="I73" s="20">
        <f t="shared" si="10"/>
        <v>0</v>
      </c>
      <c r="J73" s="20">
        <f t="shared" si="10"/>
        <v>0</v>
      </c>
      <c r="K73" s="17" t="s">
        <v>35</v>
      </c>
      <c r="L73" s="27"/>
      <c r="M73" s="29"/>
    </row>
    <row r="74" spans="1:13" ht="16" customHeight="1">
      <c r="A74" s="13" t="s">
        <v>16</v>
      </c>
      <c r="B74" s="41">
        <v>40</v>
      </c>
      <c r="C74" s="71" t="s">
        <v>58</v>
      </c>
      <c r="D74" s="43">
        <v>0</v>
      </c>
      <c r="E74" s="43">
        <v>0</v>
      </c>
      <c r="F74" s="43">
        <v>0</v>
      </c>
      <c r="G74" s="43">
        <v>0</v>
      </c>
      <c r="H74" s="20">
        <f>SUM(B74,D74,F74)</f>
        <v>40</v>
      </c>
      <c r="I74" s="70" t="s">
        <v>58</v>
      </c>
      <c r="J74" s="20">
        <v>0</v>
      </c>
      <c r="K74" s="17" t="s">
        <v>36</v>
      </c>
      <c r="L74" s="27"/>
      <c r="M74" s="29"/>
    </row>
    <row r="75" spans="1:13" s="6" customFormat="1" ht="16" customHeight="1">
      <c r="A75" s="18" t="s">
        <v>4</v>
      </c>
      <c r="B75" s="19">
        <f>SUM(B63:B74)</f>
        <v>625</v>
      </c>
      <c r="C75" s="19">
        <v>452</v>
      </c>
      <c r="D75" s="61">
        <f t="shared" ref="D75:G75" si="12">SUM(D63:D74)</f>
        <v>0</v>
      </c>
      <c r="E75" s="61">
        <f t="shared" si="12"/>
        <v>0</v>
      </c>
      <c r="F75" s="61">
        <f t="shared" si="12"/>
        <v>0</v>
      </c>
      <c r="G75" s="61">
        <f t="shared" si="12"/>
        <v>0</v>
      </c>
      <c r="H75" s="19">
        <f>SUM(H63:H74)</f>
        <v>625</v>
      </c>
      <c r="I75" s="19">
        <v>452</v>
      </c>
      <c r="J75" s="48">
        <f>I75/H75</f>
        <v>0.72319999999999995</v>
      </c>
      <c r="K75" s="19" t="s">
        <v>21</v>
      </c>
      <c r="M75" s="30"/>
    </row>
    <row r="76" spans="1:13" s="6" customFormat="1" ht="16" customHeight="1">
      <c r="A76" s="13"/>
      <c r="B76" s="22"/>
      <c r="C76" s="22"/>
      <c r="D76" s="22"/>
      <c r="E76" s="22"/>
      <c r="F76" s="22"/>
      <c r="G76" s="22"/>
      <c r="H76" s="22"/>
      <c r="I76" s="22"/>
      <c r="J76" s="23"/>
    </row>
    <row r="77" spans="1:13" s="6" customFormat="1" ht="16" customHeight="1">
      <c r="A77" s="73" t="s">
        <v>4</v>
      </c>
      <c r="B77" s="78" t="s">
        <v>1</v>
      </c>
      <c r="C77" s="78"/>
      <c r="D77" s="78" t="s">
        <v>2</v>
      </c>
      <c r="E77" s="78"/>
      <c r="F77" s="78" t="s">
        <v>3</v>
      </c>
      <c r="G77" s="78"/>
      <c r="H77" s="79" t="s">
        <v>4</v>
      </c>
      <c r="I77" s="79"/>
      <c r="J77" s="79"/>
      <c r="K77" s="73" t="s">
        <v>21</v>
      </c>
    </row>
    <row r="78" spans="1:13" s="7" customFormat="1" ht="16" customHeight="1">
      <c r="A78" s="74"/>
      <c r="B78" s="76" t="s">
        <v>22</v>
      </c>
      <c r="C78" s="76"/>
      <c r="D78" s="76" t="s">
        <v>23</v>
      </c>
      <c r="E78" s="76"/>
      <c r="F78" s="76" t="s">
        <v>47</v>
      </c>
      <c r="G78" s="76"/>
      <c r="H78" s="77" t="s">
        <v>21</v>
      </c>
      <c r="I78" s="77"/>
      <c r="J78" s="77"/>
      <c r="K78" s="74"/>
    </row>
    <row r="79" spans="1:13" ht="16" customHeight="1">
      <c r="A79" s="74"/>
      <c r="B79" s="31" t="s">
        <v>4</v>
      </c>
      <c r="C79" s="31" t="s">
        <v>5</v>
      </c>
      <c r="D79" s="31" t="s">
        <v>4</v>
      </c>
      <c r="E79" s="31" t="s">
        <v>5</v>
      </c>
      <c r="F79" s="31" t="s">
        <v>4</v>
      </c>
      <c r="G79" s="31" t="s">
        <v>5</v>
      </c>
      <c r="H79" s="32" t="s">
        <v>4</v>
      </c>
      <c r="I79" s="32" t="s">
        <v>5</v>
      </c>
      <c r="J79" s="33" t="s">
        <v>6</v>
      </c>
      <c r="K79" s="74"/>
    </row>
    <row r="80" spans="1:13" s="7" customFormat="1" ht="24.75" customHeight="1">
      <c r="A80" s="75"/>
      <c r="B80" s="11" t="s">
        <v>21</v>
      </c>
      <c r="C80" s="11" t="s">
        <v>24</v>
      </c>
      <c r="D80" s="11" t="s">
        <v>21</v>
      </c>
      <c r="E80" s="11" t="s">
        <v>24</v>
      </c>
      <c r="F80" s="11" t="s">
        <v>21</v>
      </c>
      <c r="G80" s="11" t="s">
        <v>24</v>
      </c>
      <c r="H80" s="11" t="s">
        <v>21</v>
      </c>
      <c r="I80" s="11" t="s">
        <v>24</v>
      </c>
      <c r="J80" s="12" t="s">
        <v>25</v>
      </c>
      <c r="K80" s="75"/>
    </row>
    <row r="81" spans="1:13" ht="16" customHeight="1">
      <c r="A81" s="13" t="s">
        <v>51</v>
      </c>
      <c r="B81" s="46">
        <f>SUM(B9,B27,B45,B63)</f>
        <v>13943</v>
      </c>
      <c r="C81" s="46">
        <f t="shared" ref="B81:G81" si="13">SUM(C9,C27,C45,C63)</f>
        <v>7999</v>
      </c>
      <c r="D81" s="45">
        <f t="shared" si="13"/>
        <v>8585</v>
      </c>
      <c r="E81" s="45">
        <f t="shared" si="13"/>
        <v>5974</v>
      </c>
      <c r="F81" s="43">
        <f t="shared" si="13"/>
        <v>0</v>
      </c>
      <c r="G81" s="43">
        <f t="shared" si="13"/>
        <v>0</v>
      </c>
      <c r="H81" s="45">
        <f>SUM(B81,D81,F81)</f>
        <v>22528</v>
      </c>
      <c r="I81" s="45">
        <f t="shared" ref="H81:I93" si="14">SUM(C81,E81,G81)</f>
        <v>13973</v>
      </c>
      <c r="J81" s="47">
        <f t="shared" ref="J81:J93" si="15">I81/H81</f>
        <v>0.62025035511363635</v>
      </c>
      <c r="K81" s="15" t="s">
        <v>37</v>
      </c>
      <c r="L81" s="27"/>
      <c r="M81" s="34"/>
    </row>
    <row r="82" spans="1:13" ht="16" customHeight="1">
      <c r="A82" s="13" t="s">
        <v>7</v>
      </c>
      <c r="B82" s="46">
        <f t="shared" ref="B82:B92" si="16">SUM(B10,B28,B46,B64)</f>
        <v>5099</v>
      </c>
      <c r="C82" s="46">
        <f t="shared" ref="C82:G92" si="17">SUM(C10,C28,C46,C64)</f>
        <v>4276</v>
      </c>
      <c r="D82" s="45">
        <f t="shared" si="17"/>
        <v>10174</v>
      </c>
      <c r="E82" s="45">
        <f t="shared" si="17"/>
        <v>8138</v>
      </c>
      <c r="F82" s="46">
        <f t="shared" si="17"/>
        <v>29529</v>
      </c>
      <c r="G82" s="46">
        <f t="shared" si="17"/>
        <v>23116</v>
      </c>
      <c r="H82" s="45">
        <f t="shared" si="14"/>
        <v>44802</v>
      </c>
      <c r="I82" s="45">
        <f t="shared" si="14"/>
        <v>35530</v>
      </c>
      <c r="J82" s="47">
        <f t="shared" si="15"/>
        <v>0.7930449533502969</v>
      </c>
      <c r="K82" s="17" t="s">
        <v>26</v>
      </c>
      <c r="L82" s="27"/>
      <c r="M82" s="34"/>
    </row>
    <row r="83" spans="1:13" ht="16" customHeight="1">
      <c r="A83" s="13" t="s">
        <v>48</v>
      </c>
      <c r="B83" s="46">
        <f>SUM(B11,B29,B47,B65)</f>
        <v>27557</v>
      </c>
      <c r="C83" s="46">
        <f t="shared" si="17"/>
        <v>18517</v>
      </c>
      <c r="D83" s="45">
        <f t="shared" si="17"/>
        <v>21217</v>
      </c>
      <c r="E83" s="45">
        <f t="shared" si="17"/>
        <v>15549</v>
      </c>
      <c r="F83" s="43">
        <f t="shared" si="17"/>
        <v>0</v>
      </c>
      <c r="G83" s="43">
        <f t="shared" si="17"/>
        <v>0</v>
      </c>
      <c r="H83" s="45">
        <f t="shared" si="14"/>
        <v>48774</v>
      </c>
      <c r="I83" s="45">
        <f t="shared" si="14"/>
        <v>34066</v>
      </c>
      <c r="J83" s="47">
        <f t="shared" si="15"/>
        <v>0.69844589330380946</v>
      </c>
      <c r="K83" s="17" t="s">
        <v>27</v>
      </c>
      <c r="L83" s="27"/>
      <c r="M83" s="34"/>
    </row>
    <row r="84" spans="1:13" ht="16" customHeight="1">
      <c r="A84" s="13" t="s">
        <v>8</v>
      </c>
      <c r="B84" s="46">
        <f t="shared" si="16"/>
        <v>11400</v>
      </c>
      <c r="C84" s="46">
        <f t="shared" si="17"/>
        <v>5717</v>
      </c>
      <c r="D84" s="45">
        <f t="shared" si="17"/>
        <v>24639</v>
      </c>
      <c r="E84" s="45">
        <f t="shared" si="17"/>
        <v>15845</v>
      </c>
      <c r="F84" s="43">
        <f t="shared" si="17"/>
        <v>0</v>
      </c>
      <c r="G84" s="43">
        <f t="shared" si="17"/>
        <v>0</v>
      </c>
      <c r="H84" s="45">
        <f t="shared" si="14"/>
        <v>36039</v>
      </c>
      <c r="I84" s="45">
        <f t="shared" si="14"/>
        <v>21562</v>
      </c>
      <c r="J84" s="47">
        <f t="shared" si="15"/>
        <v>0.59829629013013674</v>
      </c>
      <c r="K84" s="17" t="s">
        <v>28</v>
      </c>
      <c r="L84" s="27"/>
      <c r="M84" s="34"/>
    </row>
    <row r="85" spans="1:13" ht="16" customHeight="1">
      <c r="A85" s="13" t="s">
        <v>9</v>
      </c>
      <c r="B85" s="46">
        <f t="shared" si="16"/>
        <v>5953</v>
      </c>
      <c r="C85" s="46">
        <f t="shared" si="17"/>
        <v>3589</v>
      </c>
      <c r="D85" s="45">
        <f>SUM(D13,D31,D49,D67)</f>
        <v>13436</v>
      </c>
      <c r="E85" s="45">
        <f>SUM(E13,E31,E49,E67)</f>
        <v>7295</v>
      </c>
      <c r="F85" s="43">
        <f t="shared" si="17"/>
        <v>0</v>
      </c>
      <c r="G85" s="43">
        <f t="shared" si="17"/>
        <v>0</v>
      </c>
      <c r="H85" s="45">
        <f t="shared" si="14"/>
        <v>19389</v>
      </c>
      <c r="I85" s="45">
        <f t="shared" si="14"/>
        <v>10884</v>
      </c>
      <c r="J85" s="47">
        <f t="shared" si="15"/>
        <v>0.56134921862911957</v>
      </c>
      <c r="K85" s="17" t="s">
        <v>29</v>
      </c>
      <c r="L85" s="27"/>
      <c r="M85" s="34"/>
    </row>
    <row r="86" spans="1:13" ht="16" customHeight="1">
      <c r="A86" s="13" t="s">
        <v>10</v>
      </c>
      <c r="B86" s="46">
        <f t="shared" si="16"/>
        <v>5685</v>
      </c>
      <c r="C86" s="46">
        <f t="shared" si="17"/>
        <v>3506</v>
      </c>
      <c r="D86" s="45">
        <f t="shared" si="17"/>
        <v>0</v>
      </c>
      <c r="E86" s="45">
        <f t="shared" si="17"/>
        <v>0</v>
      </c>
      <c r="F86" s="43">
        <f t="shared" si="17"/>
        <v>0</v>
      </c>
      <c r="G86" s="43">
        <f t="shared" si="17"/>
        <v>0</v>
      </c>
      <c r="H86" s="45">
        <f>SUM(B86,D86,F86)</f>
        <v>5685</v>
      </c>
      <c r="I86" s="45">
        <f>SUM(C86,E86,G86)</f>
        <v>3506</v>
      </c>
      <c r="J86" s="47">
        <f t="shared" si="15"/>
        <v>0.61671064204045734</v>
      </c>
      <c r="K86" s="17" t="s">
        <v>30</v>
      </c>
      <c r="L86" s="27"/>
      <c r="M86" s="34"/>
    </row>
    <row r="87" spans="1:13" ht="16" customHeight="1">
      <c r="A87" s="13" t="s">
        <v>11</v>
      </c>
      <c r="B87" s="46">
        <f t="shared" si="16"/>
        <v>10806</v>
      </c>
      <c r="C87" s="46">
        <f t="shared" si="17"/>
        <v>9058</v>
      </c>
      <c r="D87" s="45">
        <f t="shared" si="17"/>
        <v>8155</v>
      </c>
      <c r="E87" s="45">
        <f t="shared" si="17"/>
        <v>6766</v>
      </c>
      <c r="F87" s="46">
        <f t="shared" si="17"/>
        <v>609</v>
      </c>
      <c r="G87" s="46">
        <f t="shared" si="17"/>
        <v>560</v>
      </c>
      <c r="H87" s="45">
        <f t="shared" si="14"/>
        <v>19570</v>
      </c>
      <c r="I87" s="45">
        <f>SUM(C87,E87,G87)</f>
        <v>16384</v>
      </c>
      <c r="J87" s="47">
        <f>I87/H87</f>
        <v>0.8371997956055186</v>
      </c>
      <c r="K87" s="17" t="s">
        <v>31</v>
      </c>
      <c r="L87" s="27"/>
      <c r="M87" s="34"/>
    </row>
    <row r="88" spans="1:13" ht="16" customHeight="1">
      <c r="A88" s="13" t="s">
        <v>12</v>
      </c>
      <c r="B88" s="46">
        <f t="shared" si="16"/>
        <v>15234</v>
      </c>
      <c r="C88" s="46">
        <f t="shared" si="17"/>
        <v>4966</v>
      </c>
      <c r="D88" s="45">
        <f t="shared" si="17"/>
        <v>10310</v>
      </c>
      <c r="E88" s="45">
        <f t="shared" si="17"/>
        <v>3622</v>
      </c>
      <c r="F88" s="43">
        <f t="shared" si="17"/>
        <v>0</v>
      </c>
      <c r="G88" s="43">
        <f t="shared" si="17"/>
        <v>0</v>
      </c>
      <c r="H88" s="45">
        <f t="shared" si="14"/>
        <v>25544</v>
      </c>
      <c r="I88" s="45">
        <f t="shared" si="14"/>
        <v>8588</v>
      </c>
      <c r="J88" s="47">
        <f t="shared" si="15"/>
        <v>0.33620419668023804</v>
      </c>
      <c r="K88" s="17" t="s">
        <v>32</v>
      </c>
      <c r="L88" s="27"/>
      <c r="M88" s="34"/>
    </row>
    <row r="89" spans="1:13" ht="16" customHeight="1">
      <c r="A89" s="13" t="s">
        <v>13</v>
      </c>
      <c r="B89" s="46">
        <f t="shared" si="16"/>
        <v>5381</v>
      </c>
      <c r="C89" s="46">
        <f t="shared" si="17"/>
        <v>2094</v>
      </c>
      <c r="D89" s="45">
        <f t="shared" si="17"/>
        <v>56</v>
      </c>
      <c r="E89" s="45">
        <f t="shared" si="17"/>
        <v>6</v>
      </c>
      <c r="F89" s="43">
        <f>SUM(F17,F35,F53,F71)</f>
        <v>0</v>
      </c>
      <c r="G89" s="43">
        <f t="shared" si="17"/>
        <v>0</v>
      </c>
      <c r="H89" s="45">
        <f t="shared" si="14"/>
        <v>5437</v>
      </c>
      <c r="I89" s="45">
        <f>SUM(C89,E89,G89)</f>
        <v>2100</v>
      </c>
      <c r="J89" s="47">
        <f t="shared" si="15"/>
        <v>0.38624241309545704</v>
      </c>
      <c r="K89" s="17" t="s">
        <v>33</v>
      </c>
      <c r="L89" s="35"/>
      <c r="M89" s="34"/>
    </row>
    <row r="90" spans="1:13" ht="16" customHeight="1">
      <c r="A90" s="13" t="s">
        <v>14</v>
      </c>
      <c r="B90" s="46">
        <f t="shared" si="16"/>
        <v>9739</v>
      </c>
      <c r="C90" s="46">
        <f t="shared" si="17"/>
        <v>6734</v>
      </c>
      <c r="D90" s="45">
        <f t="shared" si="17"/>
        <v>1688</v>
      </c>
      <c r="E90" s="45">
        <f t="shared" si="17"/>
        <v>1114</v>
      </c>
      <c r="F90" s="43">
        <f t="shared" si="17"/>
        <v>0</v>
      </c>
      <c r="G90" s="43">
        <f t="shared" si="17"/>
        <v>0</v>
      </c>
      <c r="H90" s="45">
        <f t="shared" si="14"/>
        <v>11427</v>
      </c>
      <c r="I90" s="45">
        <f>SUM(C90,E90,G90)</f>
        <v>7848</v>
      </c>
      <c r="J90" s="47">
        <f t="shared" si="15"/>
        <v>0.68679443423470732</v>
      </c>
      <c r="K90" s="17" t="s">
        <v>34</v>
      </c>
      <c r="L90" s="27"/>
      <c r="M90" s="34"/>
    </row>
    <row r="91" spans="1:13" ht="16" customHeight="1">
      <c r="A91" s="13" t="s">
        <v>15</v>
      </c>
      <c r="B91" s="46">
        <f t="shared" si="16"/>
        <v>1857</v>
      </c>
      <c r="C91" s="46">
        <f t="shared" si="17"/>
        <v>1019</v>
      </c>
      <c r="D91" s="45">
        <f t="shared" si="17"/>
        <v>148</v>
      </c>
      <c r="E91" s="45">
        <f t="shared" si="17"/>
        <v>101</v>
      </c>
      <c r="F91" s="43">
        <f t="shared" si="17"/>
        <v>0</v>
      </c>
      <c r="G91" s="43">
        <f t="shared" si="17"/>
        <v>0</v>
      </c>
      <c r="H91" s="45">
        <f>SUM(B91,D91,F91)</f>
        <v>2005</v>
      </c>
      <c r="I91" s="45">
        <f>SUM(C91,E91,G91)</f>
        <v>1120</v>
      </c>
      <c r="J91" s="47">
        <f t="shared" si="15"/>
        <v>0.55860349127182041</v>
      </c>
      <c r="K91" s="17" t="s">
        <v>35</v>
      </c>
      <c r="L91" s="27"/>
      <c r="M91" s="34"/>
    </row>
    <row r="92" spans="1:13" ht="16" customHeight="1">
      <c r="A92" s="13" t="s">
        <v>16</v>
      </c>
      <c r="B92" s="46">
        <f t="shared" si="16"/>
        <v>26301</v>
      </c>
      <c r="C92" s="46">
        <v>9326</v>
      </c>
      <c r="D92" s="45">
        <f t="shared" si="17"/>
        <v>19031</v>
      </c>
      <c r="E92" s="45">
        <f t="shared" si="17"/>
        <v>6546</v>
      </c>
      <c r="F92" s="43">
        <f t="shared" si="17"/>
        <v>0</v>
      </c>
      <c r="G92" s="43">
        <f t="shared" si="17"/>
        <v>0</v>
      </c>
      <c r="H92" s="45">
        <f>SUM(B92,D92,F92)</f>
        <v>45332</v>
      </c>
      <c r="I92" s="45">
        <f t="shared" si="14"/>
        <v>15872</v>
      </c>
      <c r="J92" s="47">
        <f t="shared" si="15"/>
        <v>0.35012794493955707</v>
      </c>
      <c r="K92" s="17" t="s">
        <v>36</v>
      </c>
      <c r="L92" s="27"/>
      <c r="M92" s="34"/>
    </row>
    <row r="93" spans="1:13" s="6" customFormat="1" ht="16" customHeight="1">
      <c r="A93" s="18" t="s">
        <v>4</v>
      </c>
      <c r="B93" s="80">
        <f>SUM(B21,B39,B57,B75)</f>
        <v>138955</v>
      </c>
      <c r="C93" s="80">
        <f t="shared" ref="C93:G93" si="18">SUM(C21,C39,C57,C75)</f>
        <v>76801</v>
      </c>
      <c r="D93" s="19">
        <f>SUM(D21,D39,D57,D75)</f>
        <v>117439</v>
      </c>
      <c r="E93" s="19">
        <f>SUM(E21,E39,E57,E75)</f>
        <v>70956</v>
      </c>
      <c r="F93" s="49">
        <f t="shared" si="18"/>
        <v>30138</v>
      </c>
      <c r="G93" s="49">
        <f t="shared" si="18"/>
        <v>23676</v>
      </c>
      <c r="H93" s="19">
        <f>SUM(B93,D93,F93)</f>
        <v>286532</v>
      </c>
      <c r="I93" s="19">
        <f t="shared" si="14"/>
        <v>171433</v>
      </c>
      <c r="J93" s="48">
        <f t="shared" si="15"/>
        <v>0.59830315636647913</v>
      </c>
      <c r="K93" s="19" t="s">
        <v>21</v>
      </c>
      <c r="L93" s="27"/>
      <c r="M93" s="34"/>
    </row>
    <row r="94" spans="1:13" ht="16" customHeight="1">
      <c r="B94" s="21"/>
      <c r="C94" s="21"/>
      <c r="D94" s="21"/>
      <c r="E94" s="21"/>
      <c r="F94" s="21"/>
      <c r="G94" s="21"/>
      <c r="H94" s="22"/>
      <c r="I94" s="22"/>
      <c r="J94" s="36"/>
      <c r="M94" s="34"/>
    </row>
    <row r="95" spans="1:13" ht="16" customHeight="1">
      <c r="A95" s="37" t="s">
        <v>44</v>
      </c>
      <c r="B95" s="21"/>
      <c r="C95" s="21"/>
      <c r="D95" s="21"/>
      <c r="E95" s="21"/>
      <c r="F95" s="21"/>
      <c r="G95" s="21"/>
      <c r="H95" s="22"/>
      <c r="I95" s="22"/>
      <c r="J95" s="36"/>
      <c r="K95" s="38" t="s">
        <v>42</v>
      </c>
    </row>
    <row r="96" spans="1:13" s="58" customFormat="1" ht="15" customHeight="1">
      <c r="A96" s="54" t="s">
        <v>50</v>
      </c>
      <c r="B96" s="54"/>
      <c r="C96" s="55"/>
      <c r="D96" s="56"/>
      <c r="E96" s="54"/>
      <c r="F96" s="54"/>
      <c r="G96" s="57"/>
      <c r="K96" s="53" t="s">
        <v>49</v>
      </c>
    </row>
    <row r="97" spans="1:11" s="62" customFormat="1" ht="13">
      <c r="A97" s="63" t="s">
        <v>56</v>
      </c>
      <c r="C97" s="64"/>
      <c r="D97" s="65"/>
      <c r="E97" s="64"/>
      <c r="F97" s="65"/>
      <c r="G97" s="65"/>
      <c r="H97" s="66"/>
      <c r="I97" s="67"/>
      <c r="K97" s="68" t="s">
        <v>57</v>
      </c>
    </row>
    <row r="98" spans="1:11" s="58" customFormat="1" ht="15" customHeight="1">
      <c r="A98" s="54" t="s">
        <v>64</v>
      </c>
      <c r="B98" s="54"/>
      <c r="C98" s="55"/>
      <c r="D98" s="56"/>
      <c r="E98" s="54"/>
      <c r="F98" s="54"/>
      <c r="G98" s="57"/>
      <c r="K98" s="53" t="s">
        <v>63</v>
      </c>
    </row>
    <row r="99" spans="1:11" s="50" customFormat="1" ht="16" customHeight="1">
      <c r="A99" s="54" t="s">
        <v>52</v>
      </c>
      <c r="H99" s="51"/>
      <c r="I99" s="51"/>
      <c r="J99" s="52"/>
      <c r="K99" s="59" t="s">
        <v>53</v>
      </c>
    </row>
    <row r="100" spans="1:11" s="50" customFormat="1" ht="16" customHeight="1">
      <c r="A100" s="72" t="s">
        <v>59</v>
      </c>
      <c r="H100" s="51"/>
      <c r="I100" s="51"/>
      <c r="J100" s="52"/>
      <c r="K100" s="59" t="s">
        <v>60</v>
      </c>
    </row>
    <row r="101" spans="1:11" ht="16" customHeight="1">
      <c r="A101" s="39" t="s">
        <v>20</v>
      </c>
      <c r="K101" s="40" t="s">
        <v>43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B60:C60"/>
    <mergeCell ref="D60:E60"/>
    <mergeCell ref="F60:G60"/>
    <mergeCell ref="H60:J60"/>
    <mergeCell ref="A59:A62"/>
    <mergeCell ref="B42:C42"/>
    <mergeCell ref="D42:E42"/>
    <mergeCell ref="F42:G42"/>
    <mergeCell ref="H42:J42"/>
    <mergeCell ref="B59:C59"/>
    <mergeCell ref="D59:E59"/>
    <mergeCell ref="F59:G59"/>
    <mergeCell ref="H59:J59"/>
    <mergeCell ref="A5:A8"/>
    <mergeCell ref="K5:K8"/>
    <mergeCell ref="A23:A26"/>
    <mergeCell ref="K23:K26"/>
    <mergeCell ref="B77:C77"/>
    <mergeCell ref="D77:E77"/>
    <mergeCell ref="F77:G77"/>
    <mergeCell ref="H77:J77"/>
    <mergeCell ref="H6:J6"/>
    <mergeCell ref="F6:G6"/>
    <mergeCell ref="D6:E6"/>
    <mergeCell ref="B6:C6"/>
    <mergeCell ref="B24:C24"/>
    <mergeCell ref="B41:C41"/>
    <mergeCell ref="D41:E41"/>
    <mergeCell ref="A41:A44"/>
    <mergeCell ref="K77:K80"/>
    <mergeCell ref="B5:C5"/>
    <mergeCell ref="D5:E5"/>
    <mergeCell ref="F5:G5"/>
    <mergeCell ref="H5:J5"/>
    <mergeCell ref="B23:C23"/>
    <mergeCell ref="D23:E23"/>
    <mergeCell ref="F23:G23"/>
    <mergeCell ref="H23:J23"/>
    <mergeCell ref="K41:K44"/>
    <mergeCell ref="D24:E24"/>
    <mergeCell ref="F24:G24"/>
    <mergeCell ref="H24:J24"/>
    <mergeCell ref="F41:G41"/>
    <mergeCell ref="H41:J41"/>
    <mergeCell ref="K59:K62"/>
    <mergeCell ref="A77:A80"/>
    <mergeCell ref="B78:C78"/>
    <mergeCell ref="D78:E78"/>
    <mergeCell ref="F78:G78"/>
    <mergeCell ref="H78:J78"/>
  </mergeCells>
  <pageMargins left="0.27559055118110237" right="0.23622047244094491" top="0.59055118110236227" bottom="0.74803149606299213" header="0.15748031496062992" footer="0.15748031496062992"/>
  <pageSetup paperSize="9" scale="75" orientation="landscape" r:id="rId1"/>
  <headerFooter alignWithMargins="0"/>
  <rowBreaks count="2" manualBreakCount="2">
    <brk id="39" max="16383" man="1"/>
    <brk id="58" max="16383" man="1"/>
  </rowBreaks>
  <ignoredErrors>
    <ignoredError sqref="I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Table 14</vt:lpstr>
      <vt:lpstr>'Table 14'!WPrint_Area_W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Avner Gordon</cp:lastModifiedBy>
  <cp:lastPrinted>2018-12-06T10:06:11Z</cp:lastPrinted>
  <dcterms:created xsi:type="dcterms:W3CDTF">2014-11-11T09:21:22Z</dcterms:created>
  <dcterms:modified xsi:type="dcterms:W3CDTF">2023-11-23T20:32:58Z</dcterms:modified>
</cp:coreProperties>
</file>