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G:\קרנות ותשתיות מחקר\קידום נשים באקדמיה\מדד תחרותי\"/>
    </mc:Choice>
  </mc:AlternateContent>
  <xr:revisionPtr revIDLastSave="0" documentId="8_{6816FCC0-6B8D-4523-AF47-1870871BD89E}" xr6:coauthVersionLast="36" xr6:coauthVersionMax="36" xr10:uidLastSave="{00000000-0000-0000-0000-000000000000}"/>
  <bookViews>
    <workbookView xWindow="0" yWindow="0" windowWidth="20490" windowHeight="7650" firstSheet="1" activeTab="1" xr2:uid="{00000000-000D-0000-FFFF-FFFF00000000}"/>
  </bookViews>
  <sheets>
    <sheet name="כמותי-משתנים" sheetId="13" state="hidden" r:id="rId1"/>
    <sheet name="דף פתיחה" sheetId="37" r:id="rId2"/>
    <sheet name="כמותי-ריכוז רב שנתי" sheetId="35" r:id="rId3"/>
    <sheet name="כמותי-משרות סגל" sheetId="33" r:id="rId4"/>
    <sheet name="כמותי-קליטות סגל" sheetId="32" r:id="rId5"/>
    <sheet name="כמותי-שהייה בדרגה" sheetId="21" state="hidden" r:id="rId6"/>
    <sheet name="כמותי-גמול תפקיד" sheetId="30" state="hidden" r:id="rId7"/>
    <sheet name="איכותני-משתנים" sheetId="18" state="hidden" r:id="rId8"/>
    <sheet name="איכותני-ייצוג בתפקידים ובוועדות" sheetId="36" r:id="rId9"/>
    <sheet name="איכותני-סדנאות ותכניות מנהיגות" sheetId="38" r:id="rId10"/>
    <sheet name="כמותי-מלגות הצטיינות" sheetId="29" r:id="rId11"/>
    <sheet name="איכותני-הוגנות בתעסוקה" sheetId="41" r:id="rId12"/>
    <sheet name="דוגמאות ליוזמות מוסדיות" sheetId="19" r:id="rId13"/>
    <sheet name="משתנים" sheetId="1" state="hidden" r:id="rId14"/>
    <sheet name="כמותי - מפורט" sheetId="7" state="hidden" r:id="rId15"/>
  </sheets>
  <definedNames>
    <definedName name="_xlnm._FilterDatabase" localSheetId="11" hidden="1">'איכותני-הוגנות בתעסוקה'!#REF!</definedName>
    <definedName name="_xlnm._FilterDatabase" localSheetId="8" hidden="1">'איכותני-ייצוג בתפקידים ובוועדות'!#REF!</definedName>
    <definedName name="_xlnm._FilterDatabase" localSheetId="7" hidden="1">'איכותני-משתנים'!$C$6:$J$35</definedName>
    <definedName name="_xlnm._FilterDatabase" localSheetId="9" hidden="1">'איכותני-סדנאות ותכניות מנהיגות'!#REF!</definedName>
    <definedName name="_xlnm._FilterDatabase" localSheetId="6" hidden="1">'כמותי-גמול תפקיד'!#REF!</definedName>
    <definedName name="_xlnm._FilterDatabase" localSheetId="10" hidden="1">'כמותי-מלגות הצטיינות'!#REF!</definedName>
    <definedName name="_xlnm._FilterDatabase" localSheetId="3" hidden="1">'כמותי-משרות סגל'!#REF!</definedName>
    <definedName name="_xlnm._FilterDatabase" localSheetId="0" hidden="1">'כמותי-משתנים'!$E$6:$E$8</definedName>
    <definedName name="_xlnm._FilterDatabase" localSheetId="4" hidden="1">'כמותי-קליטות סגל'!#REF!</definedName>
    <definedName name="_xlnm._FilterDatabase" localSheetId="2" hidden="1">'כמותי-ריכוז רב שנתי'!#REF!</definedName>
    <definedName name="_xlnm._FilterDatabase" localSheetId="5" hidden="1">'כמותי-שהייה בדרגה'!#REF!</definedName>
    <definedName name="_xlnm._FilterDatabase" localSheetId="14" hidden="1">'כמותי - מפורט'!$C$6:$M$10</definedName>
    <definedName name="_xlnm._FilterDatabase" localSheetId="13" hidden="1">משתנים!$E$6:$E$28</definedName>
    <definedName name="_xlnm.Print_Titles" localSheetId="7">'איכותני-משתנים'!$2:$6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41" l="1"/>
  <c r="J12" i="32"/>
  <c r="O21" i="32"/>
  <c r="N21" i="32"/>
  <c r="O20" i="32"/>
  <c r="N20" i="32"/>
  <c r="O19" i="32"/>
  <c r="N19" i="32"/>
  <c r="Q18" i="32"/>
  <c r="P18" i="32"/>
  <c r="O18" i="32"/>
  <c r="N18" i="32"/>
  <c r="H16" i="32"/>
  <c r="E16" i="32"/>
  <c r="K15" i="32"/>
  <c r="C15" i="32"/>
  <c r="K14" i="32"/>
  <c r="C14" i="32"/>
  <c r="K13" i="32"/>
  <c r="I13" i="32" s="1"/>
  <c r="J13" i="32"/>
  <c r="G13" i="32"/>
  <c r="C13" i="32"/>
  <c r="Q12" i="32"/>
  <c r="P12" i="32"/>
  <c r="K12" i="32"/>
  <c r="G12" i="32"/>
  <c r="C12" i="32"/>
  <c r="I45" i="33"/>
  <c r="I44" i="33"/>
  <c r="I43" i="33"/>
  <c r="I42" i="33"/>
  <c r="I41" i="33"/>
  <c r="I39" i="33"/>
  <c r="I38" i="33"/>
  <c r="I37" i="33"/>
  <c r="I36" i="33"/>
  <c r="I35" i="33"/>
  <c r="I33" i="33"/>
  <c r="I32" i="33"/>
  <c r="I31" i="33"/>
  <c r="I30" i="33"/>
  <c r="I29" i="33"/>
  <c r="I27" i="33"/>
  <c r="I26" i="33"/>
  <c r="I25" i="33"/>
  <c r="I24" i="33"/>
  <c r="I23" i="33"/>
  <c r="I21" i="33"/>
  <c r="I20" i="33"/>
  <c r="I19" i="33"/>
  <c r="I18" i="33"/>
  <c r="I17" i="33"/>
  <c r="I14" i="33"/>
  <c r="R18" i="32" l="1"/>
  <c r="I12" i="32"/>
  <c r="I15" i="32"/>
  <c r="F15" i="32"/>
  <c r="F12" i="32"/>
  <c r="K16" i="32"/>
  <c r="L13" i="32" s="1"/>
  <c r="R12" i="32"/>
  <c r="F14" i="32"/>
  <c r="F13" i="32"/>
  <c r="I14" i="32"/>
  <c r="L12" i="32" l="1"/>
  <c r="F16" i="32"/>
  <c r="L15" i="32"/>
  <c r="L14" i="32"/>
  <c r="I16" i="32"/>
  <c r="L16" i="32" l="1"/>
  <c r="F27" i="33" l="1"/>
  <c r="E27" i="33"/>
  <c r="J77" i="35" l="1"/>
  <c r="I77" i="35"/>
  <c r="H77" i="35"/>
  <c r="G77" i="35"/>
  <c r="F77" i="35"/>
  <c r="E77" i="35"/>
  <c r="J69" i="35"/>
  <c r="I69" i="35"/>
  <c r="H69" i="35"/>
  <c r="G69" i="35"/>
  <c r="F69" i="35"/>
  <c r="E69" i="35"/>
  <c r="I60" i="41" l="1"/>
  <c r="H60" i="41"/>
  <c r="G60" i="41"/>
  <c r="F60" i="41"/>
  <c r="E60" i="41"/>
  <c r="J59" i="41"/>
  <c r="I59" i="41"/>
  <c r="H59" i="41"/>
  <c r="G59" i="41"/>
  <c r="F59" i="41"/>
  <c r="E59" i="41"/>
  <c r="J52" i="41"/>
  <c r="I52" i="41"/>
  <c r="H52" i="41"/>
  <c r="G52" i="41"/>
  <c r="F52" i="41"/>
  <c r="E52" i="41"/>
  <c r="J51" i="41"/>
  <c r="I51" i="41"/>
  <c r="H51" i="41"/>
  <c r="G51" i="41"/>
  <c r="F51" i="41"/>
  <c r="E51" i="41"/>
  <c r="L23" i="29" l="1"/>
  <c r="O27" i="29"/>
  <c r="P27" i="29" s="1"/>
  <c r="O23" i="29"/>
  <c r="P23" i="29" s="1"/>
  <c r="J65" i="38" l="1"/>
  <c r="I65" i="38"/>
  <c r="H65" i="38"/>
  <c r="G65" i="38"/>
  <c r="F65" i="38"/>
  <c r="E65" i="38"/>
  <c r="J58" i="38"/>
  <c r="I58" i="38"/>
  <c r="H58" i="38"/>
  <c r="G58" i="38"/>
  <c r="F58" i="38"/>
  <c r="E58" i="38"/>
  <c r="J48" i="36"/>
  <c r="I48" i="36"/>
  <c r="H48" i="36"/>
  <c r="G48" i="36"/>
  <c r="F48" i="36"/>
  <c r="E48" i="36"/>
  <c r="J44" i="36"/>
  <c r="I44" i="36"/>
  <c r="H44" i="36"/>
  <c r="G44" i="36"/>
  <c r="F44" i="36"/>
  <c r="E44" i="36"/>
  <c r="J40" i="36"/>
  <c r="I40" i="36"/>
  <c r="H40" i="36"/>
  <c r="G40" i="36"/>
  <c r="F40" i="36"/>
  <c r="E40" i="36"/>
  <c r="J36" i="36"/>
  <c r="I36" i="36"/>
  <c r="H36" i="36"/>
  <c r="G36" i="36"/>
  <c r="F36" i="36"/>
  <c r="E36" i="36"/>
  <c r="J32" i="36"/>
  <c r="I32" i="36"/>
  <c r="H32" i="36"/>
  <c r="G32" i="36"/>
  <c r="F32" i="36"/>
  <c r="E32" i="36"/>
  <c r="J28" i="36"/>
  <c r="I28" i="36"/>
  <c r="H28" i="36"/>
  <c r="G28" i="36"/>
  <c r="F28" i="36"/>
  <c r="E28" i="36"/>
  <c r="Q48" i="32" l="1"/>
  <c r="P48" i="32"/>
  <c r="Q42" i="32"/>
  <c r="P42" i="32"/>
  <c r="Q36" i="32"/>
  <c r="P36" i="32"/>
  <c r="Q30" i="32"/>
  <c r="P30" i="32"/>
  <c r="Q24" i="32"/>
  <c r="P24" i="32"/>
  <c r="J78" i="35"/>
  <c r="I78" i="35"/>
  <c r="H78" i="35"/>
  <c r="G78" i="35"/>
  <c r="F78" i="35"/>
  <c r="E78" i="35"/>
  <c r="J51" i="35"/>
  <c r="I51" i="35"/>
  <c r="H51" i="35"/>
  <c r="G51" i="35"/>
  <c r="F51" i="35"/>
  <c r="E51" i="35"/>
  <c r="J46" i="35"/>
  <c r="I46" i="35"/>
  <c r="H46" i="35"/>
  <c r="G46" i="35"/>
  <c r="F46" i="35"/>
  <c r="E46" i="35"/>
  <c r="R48" i="32" l="1"/>
  <c r="R42" i="32"/>
  <c r="R36" i="32"/>
  <c r="R30" i="32"/>
  <c r="R24" i="32"/>
  <c r="H46" i="32"/>
  <c r="H52" i="32"/>
  <c r="K52" i="32" s="1"/>
  <c r="J23" i="35" s="1"/>
  <c r="E46" i="32"/>
  <c r="N52" i="32" s="1"/>
  <c r="E52" i="32"/>
  <c r="J24" i="35" s="1"/>
  <c r="O51" i="32"/>
  <c r="N51" i="32"/>
  <c r="O50" i="32"/>
  <c r="N50" i="32"/>
  <c r="O49" i="32"/>
  <c r="N49" i="32"/>
  <c r="O48" i="32"/>
  <c r="N48" i="32"/>
  <c r="E40" i="32"/>
  <c r="O45" i="32"/>
  <c r="N45" i="32"/>
  <c r="O44" i="32"/>
  <c r="N44" i="32"/>
  <c r="O43" i="32"/>
  <c r="N43" i="32"/>
  <c r="O42" i="32"/>
  <c r="N42" i="32"/>
  <c r="E34" i="32"/>
  <c r="N40" i="32" s="1"/>
  <c r="O39" i="32"/>
  <c r="N39" i="32"/>
  <c r="O38" i="32"/>
  <c r="N38" i="32"/>
  <c r="O37" i="32"/>
  <c r="N37" i="32"/>
  <c r="O36" i="32"/>
  <c r="N36" i="32"/>
  <c r="E28" i="32"/>
  <c r="F24" i="35" s="1"/>
  <c r="O33" i="32"/>
  <c r="N33" i="32"/>
  <c r="O32" i="32"/>
  <c r="N32" i="32"/>
  <c r="O31" i="32"/>
  <c r="N31" i="32"/>
  <c r="O30" i="32"/>
  <c r="N30" i="32"/>
  <c r="O27" i="32"/>
  <c r="O25" i="32"/>
  <c r="E29" i="35"/>
  <c r="J31" i="35"/>
  <c r="J32" i="35"/>
  <c r="J28" i="35"/>
  <c r="J29" i="35"/>
  <c r="I31" i="35"/>
  <c r="I32" i="35"/>
  <c r="I28" i="35"/>
  <c r="I29" i="35"/>
  <c r="H31" i="35"/>
  <c r="H32" i="35"/>
  <c r="H28" i="35"/>
  <c r="H29" i="35"/>
  <c r="G31" i="35"/>
  <c r="G32" i="35"/>
  <c r="G28" i="35"/>
  <c r="G29" i="35"/>
  <c r="F31" i="35"/>
  <c r="F32" i="35"/>
  <c r="F28" i="35"/>
  <c r="F29" i="35"/>
  <c r="E32" i="35"/>
  <c r="H24" i="35"/>
  <c r="H40" i="32"/>
  <c r="K40" i="32" s="1"/>
  <c r="G24" i="35"/>
  <c r="H34" i="32"/>
  <c r="K34" i="32"/>
  <c r="F34" i="32" s="1"/>
  <c r="H28" i="32"/>
  <c r="N26" i="32"/>
  <c r="N27" i="32"/>
  <c r="O26" i="32"/>
  <c r="F39" i="33"/>
  <c r="E45" i="33"/>
  <c r="J12" i="35" s="1"/>
  <c r="E39" i="33"/>
  <c r="I12" i="35" s="1"/>
  <c r="F33" i="33"/>
  <c r="J49" i="32"/>
  <c r="J48" i="32"/>
  <c r="J43" i="32"/>
  <c r="J42" i="32"/>
  <c r="J37" i="32"/>
  <c r="J36" i="32"/>
  <c r="J31" i="32"/>
  <c r="J30" i="32"/>
  <c r="J25" i="32"/>
  <c r="J24" i="32"/>
  <c r="J18" i="32"/>
  <c r="G49" i="32"/>
  <c r="G48" i="32"/>
  <c r="G42" i="32"/>
  <c r="G37" i="32"/>
  <c r="G36" i="32"/>
  <c r="G31" i="32"/>
  <c r="G30" i="32"/>
  <c r="G25" i="32"/>
  <c r="G24" i="32"/>
  <c r="G18" i="32"/>
  <c r="G43" i="32"/>
  <c r="K27" i="32"/>
  <c r="I27" i="32" s="1"/>
  <c r="K26" i="32"/>
  <c r="K25" i="32"/>
  <c r="K24" i="32"/>
  <c r="K33" i="32"/>
  <c r="I33" i="32" s="1"/>
  <c r="K32" i="32"/>
  <c r="K31" i="32"/>
  <c r="I31" i="32" s="1"/>
  <c r="K30" i="32"/>
  <c r="K39" i="32"/>
  <c r="I39" i="32" s="1"/>
  <c r="K38" i="32"/>
  <c r="I38" i="32" s="1"/>
  <c r="K37" i="32"/>
  <c r="K36" i="32"/>
  <c r="I36" i="32" s="1"/>
  <c r="K45" i="32"/>
  <c r="I45" i="32" s="1"/>
  <c r="K44" i="32"/>
  <c r="F44" i="32" s="1"/>
  <c r="K43" i="32"/>
  <c r="K42" i="32"/>
  <c r="F42" i="32" s="1"/>
  <c r="K51" i="32"/>
  <c r="F51" i="32" s="1"/>
  <c r="K50" i="32"/>
  <c r="K49" i="32"/>
  <c r="I49" i="32" s="1"/>
  <c r="K48" i="32"/>
  <c r="I48" i="32" s="1"/>
  <c r="K19" i="32"/>
  <c r="F19" i="32" s="1"/>
  <c r="G42" i="33"/>
  <c r="G43" i="33"/>
  <c r="G36" i="33"/>
  <c r="G37" i="33"/>
  <c r="L4" i="37"/>
  <c r="C5" i="41" s="1"/>
  <c r="J18" i="35"/>
  <c r="I18" i="35"/>
  <c r="J51" i="38"/>
  <c r="I51" i="38"/>
  <c r="H51" i="38"/>
  <c r="G51" i="38"/>
  <c r="F51" i="38"/>
  <c r="E51" i="38"/>
  <c r="AA42" i="29"/>
  <c r="AB42" i="29" s="1"/>
  <c r="W42" i="29"/>
  <c r="X42" i="29" s="1"/>
  <c r="S42" i="29"/>
  <c r="T42" i="29" s="1"/>
  <c r="AA41" i="29"/>
  <c r="AB41" i="29" s="1"/>
  <c r="W41" i="29"/>
  <c r="X41" i="29" s="1"/>
  <c r="S41" i="29"/>
  <c r="T41" i="29" s="1"/>
  <c r="AA40" i="29"/>
  <c r="AB40" i="29" s="1"/>
  <c r="W40" i="29"/>
  <c r="X40" i="29" s="1"/>
  <c r="S40" i="29"/>
  <c r="T40" i="29" s="1"/>
  <c r="AA39" i="29"/>
  <c r="AB39" i="29" s="1"/>
  <c r="W39" i="29"/>
  <c r="X39" i="29" s="1"/>
  <c r="S39" i="29"/>
  <c r="T39" i="29" s="1"/>
  <c r="AA38" i="29"/>
  <c r="AB38" i="29" s="1"/>
  <c r="W38" i="29"/>
  <c r="X38" i="29" s="1"/>
  <c r="S38" i="29"/>
  <c r="T38" i="29" s="1"/>
  <c r="AA37" i="29"/>
  <c r="AB37" i="29" s="1"/>
  <c r="W37" i="29"/>
  <c r="X37" i="29" s="1"/>
  <c r="S37" i="29"/>
  <c r="T37" i="29" s="1"/>
  <c r="AA36" i="29"/>
  <c r="W36" i="29"/>
  <c r="X36" i="29" s="1"/>
  <c r="S36" i="29"/>
  <c r="T36" i="29" s="1"/>
  <c r="AA35" i="29"/>
  <c r="AB35" i="29" s="1"/>
  <c r="W35" i="29"/>
  <c r="X35" i="29" s="1"/>
  <c r="S35" i="29"/>
  <c r="T35" i="29" s="1"/>
  <c r="AA34" i="29"/>
  <c r="AB34" i="29" s="1"/>
  <c r="W34" i="29"/>
  <c r="X34" i="29" s="1"/>
  <c r="S34" i="29"/>
  <c r="T34" i="29" s="1"/>
  <c r="AA33" i="29"/>
  <c r="AB33" i="29" s="1"/>
  <c r="W33" i="29"/>
  <c r="X33" i="29" s="1"/>
  <c r="S33" i="29"/>
  <c r="AA31" i="29"/>
  <c r="AB31" i="29" s="1"/>
  <c r="W31" i="29"/>
  <c r="X31" i="29" s="1"/>
  <c r="S31" i="29"/>
  <c r="T31" i="29" s="1"/>
  <c r="AA30" i="29"/>
  <c r="AB30" i="29" s="1"/>
  <c r="W30" i="29"/>
  <c r="X30" i="29" s="1"/>
  <c r="S30" i="29"/>
  <c r="T30" i="29" s="1"/>
  <c r="AA29" i="29"/>
  <c r="AB29" i="29" s="1"/>
  <c r="W29" i="29"/>
  <c r="X29" i="29" s="1"/>
  <c r="S29" i="29"/>
  <c r="T29" i="29" s="1"/>
  <c r="AA28" i="29"/>
  <c r="AB28" i="29" s="1"/>
  <c r="W28" i="29"/>
  <c r="X28" i="29" s="1"/>
  <c r="S28" i="29"/>
  <c r="T28" i="29" s="1"/>
  <c r="AA27" i="29"/>
  <c r="AB27" i="29" s="1"/>
  <c r="W27" i="29"/>
  <c r="X27" i="29" s="1"/>
  <c r="S27" i="29"/>
  <c r="T27" i="29" s="1"/>
  <c r="AA26" i="29"/>
  <c r="AB26" i="29" s="1"/>
  <c r="W26" i="29"/>
  <c r="X26" i="29" s="1"/>
  <c r="S26" i="29"/>
  <c r="T26" i="29" s="1"/>
  <c r="AA25" i="29"/>
  <c r="AB25" i="29" s="1"/>
  <c r="W25" i="29"/>
  <c r="X25" i="29" s="1"/>
  <c r="S25" i="29"/>
  <c r="T25" i="29" s="1"/>
  <c r="AA24" i="29"/>
  <c r="AB24" i="29" s="1"/>
  <c r="W24" i="29"/>
  <c r="X24" i="29" s="1"/>
  <c r="S24" i="29"/>
  <c r="T24" i="29" s="1"/>
  <c r="AA23" i="29"/>
  <c r="AB23" i="29" s="1"/>
  <c r="W23" i="29"/>
  <c r="X23" i="29" s="1"/>
  <c r="S23" i="29"/>
  <c r="T23" i="29" s="1"/>
  <c r="AA22" i="29"/>
  <c r="AB22" i="29" s="1"/>
  <c r="W22" i="29"/>
  <c r="X22" i="29" s="1"/>
  <c r="S22" i="29"/>
  <c r="T22" i="29" s="1"/>
  <c r="O42" i="29"/>
  <c r="P42" i="29" s="1"/>
  <c r="K42" i="29"/>
  <c r="L42" i="29" s="1"/>
  <c r="G42" i="29"/>
  <c r="H42" i="29" s="1"/>
  <c r="O41" i="29"/>
  <c r="P41" i="29" s="1"/>
  <c r="K41" i="29"/>
  <c r="L41" i="29" s="1"/>
  <c r="G41" i="29"/>
  <c r="H41" i="29" s="1"/>
  <c r="O40" i="29"/>
  <c r="P40" i="29" s="1"/>
  <c r="K40" i="29"/>
  <c r="L40" i="29" s="1"/>
  <c r="G40" i="29"/>
  <c r="H40" i="29" s="1"/>
  <c r="O39" i="29"/>
  <c r="P39" i="29" s="1"/>
  <c r="K39" i="29"/>
  <c r="L39" i="29" s="1"/>
  <c r="G39" i="29"/>
  <c r="H39" i="29" s="1"/>
  <c r="O38" i="29"/>
  <c r="P38" i="29" s="1"/>
  <c r="K38" i="29"/>
  <c r="L38" i="29" s="1"/>
  <c r="G38" i="29"/>
  <c r="H38" i="29" s="1"/>
  <c r="O37" i="29"/>
  <c r="K37" i="29"/>
  <c r="L37" i="29" s="1"/>
  <c r="G37" i="29"/>
  <c r="H37" i="29" s="1"/>
  <c r="O36" i="29"/>
  <c r="P36" i="29" s="1"/>
  <c r="K36" i="29"/>
  <c r="L36" i="29" s="1"/>
  <c r="G36" i="29"/>
  <c r="H36" i="29" s="1"/>
  <c r="O35" i="29"/>
  <c r="P35" i="29" s="1"/>
  <c r="K35" i="29"/>
  <c r="L35" i="29" s="1"/>
  <c r="G35" i="29"/>
  <c r="H35" i="29" s="1"/>
  <c r="O34" i="29"/>
  <c r="P34" i="29" s="1"/>
  <c r="K34" i="29"/>
  <c r="G34" i="29"/>
  <c r="H34" i="29" s="1"/>
  <c r="O33" i="29"/>
  <c r="P33" i="29" s="1"/>
  <c r="K33" i="29"/>
  <c r="L33" i="29" s="1"/>
  <c r="G33" i="29"/>
  <c r="H33" i="29" s="1"/>
  <c r="Z32" i="29"/>
  <c r="Y32" i="29"/>
  <c r="V32" i="29"/>
  <c r="U32" i="29"/>
  <c r="R32" i="29"/>
  <c r="Q32" i="29"/>
  <c r="N32" i="29"/>
  <c r="J60" i="35" s="1"/>
  <c r="M32" i="29"/>
  <c r="J32" i="29"/>
  <c r="G60" i="35" s="1"/>
  <c r="I32" i="29"/>
  <c r="F32" i="29"/>
  <c r="E32" i="29"/>
  <c r="O31" i="29"/>
  <c r="P31" i="29" s="1"/>
  <c r="K31" i="29"/>
  <c r="L31" i="29" s="1"/>
  <c r="G31" i="29"/>
  <c r="H31" i="29" s="1"/>
  <c r="O30" i="29"/>
  <c r="P30" i="29" s="1"/>
  <c r="K30" i="29"/>
  <c r="L30" i="29" s="1"/>
  <c r="G30" i="29"/>
  <c r="H30" i="29" s="1"/>
  <c r="O29" i="29"/>
  <c r="P29" i="29" s="1"/>
  <c r="K29" i="29"/>
  <c r="L29" i="29" s="1"/>
  <c r="G29" i="29"/>
  <c r="H29" i="29" s="1"/>
  <c r="O28" i="29"/>
  <c r="P28" i="29" s="1"/>
  <c r="K28" i="29"/>
  <c r="L28" i="29" s="1"/>
  <c r="G28" i="29"/>
  <c r="H28" i="29" s="1"/>
  <c r="K27" i="29"/>
  <c r="L27" i="29" s="1"/>
  <c r="G27" i="29"/>
  <c r="H27" i="29" s="1"/>
  <c r="O26" i="29"/>
  <c r="P26" i="29" s="1"/>
  <c r="K26" i="29"/>
  <c r="L26" i="29" s="1"/>
  <c r="G26" i="29"/>
  <c r="H26" i="29" s="1"/>
  <c r="O25" i="29"/>
  <c r="P25" i="29" s="1"/>
  <c r="K25" i="29"/>
  <c r="L25" i="29" s="1"/>
  <c r="G25" i="29"/>
  <c r="H25" i="29" s="1"/>
  <c r="O24" i="29"/>
  <c r="P24" i="29" s="1"/>
  <c r="K24" i="29"/>
  <c r="L24" i="29" s="1"/>
  <c r="G24" i="29"/>
  <c r="H24" i="29" s="1"/>
  <c r="G23" i="29"/>
  <c r="H23" i="29" s="1"/>
  <c r="O22" i="29"/>
  <c r="P22" i="29" s="1"/>
  <c r="K22" i="29"/>
  <c r="L22" i="29" s="1"/>
  <c r="G22" i="29"/>
  <c r="H22" i="29" s="1"/>
  <c r="Z21" i="29"/>
  <c r="Y21" i="29"/>
  <c r="V21" i="29"/>
  <c r="U21" i="29"/>
  <c r="R21" i="29"/>
  <c r="Q21" i="29"/>
  <c r="N21" i="29"/>
  <c r="J57" i="35" s="1"/>
  <c r="M21" i="29"/>
  <c r="J21" i="29"/>
  <c r="G57" i="35" s="1"/>
  <c r="I21" i="29"/>
  <c r="F21" i="29"/>
  <c r="E21" i="29"/>
  <c r="AA20" i="29"/>
  <c r="AB20" i="29" s="1"/>
  <c r="AA19" i="29"/>
  <c r="AB19" i="29" s="1"/>
  <c r="AA18" i="29"/>
  <c r="AB18" i="29" s="1"/>
  <c r="AA17" i="29"/>
  <c r="AB17" i="29" s="1"/>
  <c r="AA16" i="29"/>
  <c r="AB16" i="29" s="1"/>
  <c r="AA15" i="29"/>
  <c r="AB15" i="29" s="1"/>
  <c r="AA14" i="29"/>
  <c r="AB14" i="29" s="1"/>
  <c r="AA13" i="29"/>
  <c r="AB13" i="29" s="1"/>
  <c r="AA12" i="29"/>
  <c r="AB12" i="29" s="1"/>
  <c r="AA11" i="29"/>
  <c r="AB11" i="29" s="1"/>
  <c r="Z10" i="29"/>
  <c r="Y10" i="29"/>
  <c r="W20" i="29"/>
  <c r="X20" i="29" s="1"/>
  <c r="W19" i="29"/>
  <c r="X19" i="29" s="1"/>
  <c r="W18" i="29"/>
  <c r="X18" i="29" s="1"/>
  <c r="W17" i="29"/>
  <c r="X17" i="29" s="1"/>
  <c r="W16" i="29"/>
  <c r="X16" i="29" s="1"/>
  <c r="W15" i="29"/>
  <c r="X15" i="29" s="1"/>
  <c r="W14" i="29"/>
  <c r="W13" i="29"/>
  <c r="X13" i="29" s="1"/>
  <c r="W12" i="29"/>
  <c r="X12" i="29" s="1"/>
  <c r="W11" i="29"/>
  <c r="X11" i="29" s="1"/>
  <c r="V10" i="29"/>
  <c r="U10" i="29"/>
  <c r="S20" i="29"/>
  <c r="T20" i="29" s="1"/>
  <c r="S19" i="29"/>
  <c r="T19" i="29" s="1"/>
  <c r="S18" i="29"/>
  <c r="T18" i="29" s="1"/>
  <c r="S17" i="29"/>
  <c r="T17" i="29" s="1"/>
  <c r="S16" i="29"/>
  <c r="T16" i="29" s="1"/>
  <c r="S15" i="29"/>
  <c r="T15" i="29" s="1"/>
  <c r="S14" i="29"/>
  <c r="T14" i="29" s="1"/>
  <c r="S13" i="29"/>
  <c r="T13" i="29" s="1"/>
  <c r="S12" i="29"/>
  <c r="T12" i="29" s="1"/>
  <c r="S11" i="29"/>
  <c r="R10" i="29"/>
  <c r="Q10" i="29"/>
  <c r="O20" i="29"/>
  <c r="P20" i="29" s="1"/>
  <c r="O19" i="29"/>
  <c r="P19" i="29" s="1"/>
  <c r="O18" i="29"/>
  <c r="P18" i="29" s="1"/>
  <c r="O17" i="29"/>
  <c r="P17" i="29" s="1"/>
  <c r="O16" i="29"/>
  <c r="P16" i="29" s="1"/>
  <c r="O15" i="29"/>
  <c r="P15" i="29" s="1"/>
  <c r="O14" i="29"/>
  <c r="P14" i="29" s="1"/>
  <c r="O13" i="29"/>
  <c r="P13" i="29" s="1"/>
  <c r="O12" i="29"/>
  <c r="P12" i="29" s="1"/>
  <c r="O11" i="29"/>
  <c r="P11" i="29" s="1"/>
  <c r="N10" i="29"/>
  <c r="J54" i="35" s="1"/>
  <c r="M10" i="29"/>
  <c r="K20" i="29"/>
  <c r="L20" i="29" s="1"/>
  <c r="K19" i="29"/>
  <c r="L19" i="29" s="1"/>
  <c r="K18" i="29"/>
  <c r="L18" i="29" s="1"/>
  <c r="K17" i="29"/>
  <c r="L17" i="29" s="1"/>
  <c r="K16" i="29"/>
  <c r="L16" i="29" s="1"/>
  <c r="K15" i="29"/>
  <c r="L15" i="29" s="1"/>
  <c r="K14" i="29"/>
  <c r="L14" i="29" s="1"/>
  <c r="K13" i="29"/>
  <c r="L13" i="29" s="1"/>
  <c r="K12" i="29"/>
  <c r="L12" i="29" s="1"/>
  <c r="K11" i="29"/>
  <c r="J10" i="29"/>
  <c r="G54" i="35" s="1"/>
  <c r="I10" i="29"/>
  <c r="G19" i="29"/>
  <c r="H19" i="29" s="1"/>
  <c r="G18" i="29"/>
  <c r="H18" i="29" s="1"/>
  <c r="G17" i="29"/>
  <c r="H17" i="29" s="1"/>
  <c r="G16" i="29"/>
  <c r="H16" i="29" s="1"/>
  <c r="J70" i="35"/>
  <c r="I70" i="35"/>
  <c r="H70" i="35"/>
  <c r="G70" i="35"/>
  <c r="F70" i="35"/>
  <c r="E70" i="35"/>
  <c r="J19" i="36"/>
  <c r="I19" i="36"/>
  <c r="H19" i="36"/>
  <c r="G19" i="36"/>
  <c r="F19" i="36"/>
  <c r="J18" i="36"/>
  <c r="I18" i="36"/>
  <c r="H18" i="36"/>
  <c r="G18" i="36"/>
  <c r="F18" i="36"/>
  <c r="E19" i="36"/>
  <c r="E18" i="36"/>
  <c r="J24" i="36"/>
  <c r="I24" i="36"/>
  <c r="H24" i="36"/>
  <c r="G24" i="36"/>
  <c r="F24" i="36"/>
  <c r="E24" i="36"/>
  <c r="I60" i="35"/>
  <c r="G20" i="29"/>
  <c r="H20" i="29" s="1"/>
  <c r="G15" i="29"/>
  <c r="H15" i="29" s="1"/>
  <c r="G14" i="29"/>
  <c r="H14" i="29" s="1"/>
  <c r="G13" i="29"/>
  <c r="H13" i="29" s="1"/>
  <c r="G12" i="29"/>
  <c r="H12" i="29" s="1"/>
  <c r="G11" i="29"/>
  <c r="H11" i="29" s="1"/>
  <c r="F10" i="29"/>
  <c r="E10" i="29"/>
  <c r="J41" i="35"/>
  <c r="I41" i="35"/>
  <c r="H41" i="35"/>
  <c r="G41" i="35"/>
  <c r="C30" i="21"/>
  <c r="C29" i="21"/>
  <c r="C28" i="21"/>
  <c r="C26" i="21"/>
  <c r="C25" i="21"/>
  <c r="C24" i="21"/>
  <c r="C22" i="21"/>
  <c r="C21" i="21"/>
  <c r="C20" i="21"/>
  <c r="C18" i="21"/>
  <c r="C17" i="21"/>
  <c r="C16" i="21"/>
  <c r="C14" i="21"/>
  <c r="C13" i="21"/>
  <c r="C12" i="21"/>
  <c r="C10" i="21"/>
  <c r="C9" i="21"/>
  <c r="C8" i="21"/>
  <c r="F41" i="35"/>
  <c r="E41" i="35"/>
  <c r="I19" i="32"/>
  <c r="I26" i="32"/>
  <c r="F25" i="32"/>
  <c r="F24" i="32"/>
  <c r="C21" i="32"/>
  <c r="C27" i="32"/>
  <c r="C33" i="32"/>
  <c r="C39" i="32"/>
  <c r="C45" i="32"/>
  <c r="C51" i="32"/>
  <c r="C14" i="33"/>
  <c r="C13" i="33"/>
  <c r="C12" i="33"/>
  <c r="C11" i="33"/>
  <c r="C20" i="33"/>
  <c r="C19" i="33"/>
  <c r="C18" i="33"/>
  <c r="C17" i="33"/>
  <c r="C26" i="33"/>
  <c r="C25" i="33"/>
  <c r="C24" i="33"/>
  <c r="C23" i="33"/>
  <c r="C32" i="33"/>
  <c r="C31" i="33"/>
  <c r="C30" i="33"/>
  <c r="C29" i="33"/>
  <c r="C38" i="33"/>
  <c r="C37" i="33"/>
  <c r="C36" i="33"/>
  <c r="C35" i="33"/>
  <c r="C44" i="33"/>
  <c r="C43" i="33"/>
  <c r="C42" i="33"/>
  <c r="C41" i="33"/>
  <c r="F26" i="32"/>
  <c r="I25" i="32"/>
  <c r="F27" i="32"/>
  <c r="I24" i="32"/>
  <c r="C50" i="32"/>
  <c r="C49" i="32"/>
  <c r="C48" i="32"/>
  <c r="C44" i="32"/>
  <c r="C43" i="32"/>
  <c r="C42" i="32"/>
  <c r="C38" i="32"/>
  <c r="C37" i="32"/>
  <c r="C36" i="32"/>
  <c r="C32" i="32"/>
  <c r="C31" i="32"/>
  <c r="C30" i="32"/>
  <c r="C26" i="32"/>
  <c r="C25" i="32"/>
  <c r="C24" i="32"/>
  <c r="C20" i="32"/>
  <c r="C19" i="32"/>
  <c r="C18" i="32"/>
  <c r="G44" i="33"/>
  <c r="G38" i="33"/>
  <c r="I9" i="18"/>
  <c r="I18" i="18"/>
  <c r="I24" i="18"/>
  <c r="I22" i="18"/>
  <c r="I31" i="18"/>
  <c r="I37" i="18"/>
  <c r="I30" i="18"/>
  <c r="I7" i="18"/>
  <c r="G9" i="18"/>
  <c r="G18" i="18"/>
  <c r="G24" i="18"/>
  <c r="G22" i="18"/>
  <c r="G31" i="18"/>
  <c r="G37" i="18"/>
  <c r="G30" i="18"/>
  <c r="G7" i="18"/>
  <c r="E9" i="18"/>
  <c r="E18" i="18"/>
  <c r="E24" i="18"/>
  <c r="E22" i="18"/>
  <c r="E31" i="18"/>
  <c r="E37" i="18"/>
  <c r="E30" i="18"/>
  <c r="E7" i="18"/>
  <c r="J10" i="18"/>
  <c r="J11" i="18"/>
  <c r="J12" i="18"/>
  <c r="J13" i="18"/>
  <c r="J15" i="18"/>
  <c r="J16" i="18"/>
  <c r="J9" i="18"/>
  <c r="J18" i="18"/>
  <c r="J22" i="18"/>
  <c r="J30" i="18"/>
  <c r="J7" i="18"/>
  <c r="H10" i="18"/>
  <c r="H11" i="18"/>
  <c r="H12" i="18"/>
  <c r="H13" i="18"/>
  <c r="H15" i="18"/>
  <c r="H16" i="18"/>
  <c r="H9" i="18"/>
  <c r="H18" i="18"/>
  <c r="H22" i="18"/>
  <c r="H30" i="18"/>
  <c r="H7" i="18"/>
  <c r="F10" i="18"/>
  <c r="F11" i="18"/>
  <c r="F12" i="18"/>
  <c r="F13" i="18"/>
  <c r="F14" i="18"/>
  <c r="F15" i="18"/>
  <c r="F9" i="18"/>
  <c r="F18" i="18"/>
  <c r="F22" i="18"/>
  <c r="F30" i="18"/>
  <c r="F7" i="18"/>
  <c r="J12" i="13"/>
  <c r="J16" i="13"/>
  <c r="J20" i="13"/>
  <c r="J7" i="13"/>
  <c r="K8" i="13"/>
  <c r="K9" i="13"/>
  <c r="K10" i="13"/>
  <c r="K11" i="13"/>
  <c r="K13" i="13"/>
  <c r="K14" i="13"/>
  <c r="K15" i="13"/>
  <c r="K12" i="13"/>
  <c r="K17" i="13"/>
  <c r="K18" i="13"/>
  <c r="K19" i="13"/>
  <c r="K16" i="13"/>
  <c r="K23" i="13"/>
  <c r="K20" i="13"/>
  <c r="K7" i="13"/>
  <c r="H12" i="13"/>
  <c r="H16" i="13"/>
  <c r="H20" i="13"/>
  <c r="H7" i="13"/>
  <c r="I8" i="13"/>
  <c r="I9" i="13"/>
  <c r="I10" i="13"/>
  <c r="I11" i="13"/>
  <c r="I13" i="13"/>
  <c r="I14" i="13"/>
  <c r="I15" i="13"/>
  <c r="I12" i="13"/>
  <c r="I17" i="13"/>
  <c r="I18" i="13"/>
  <c r="I19" i="13"/>
  <c r="I16" i="13"/>
  <c r="I23" i="13"/>
  <c r="I20" i="13"/>
  <c r="I7" i="13"/>
  <c r="F12" i="13"/>
  <c r="F16" i="13"/>
  <c r="F20" i="13"/>
  <c r="F7" i="13"/>
  <c r="G8" i="13"/>
  <c r="G9" i="13"/>
  <c r="G10" i="13"/>
  <c r="G11" i="13"/>
  <c r="G13" i="13"/>
  <c r="G14" i="13"/>
  <c r="G15" i="13"/>
  <c r="G12" i="13"/>
  <c r="G17" i="13"/>
  <c r="G18" i="13"/>
  <c r="G19" i="13"/>
  <c r="G16" i="13"/>
  <c r="G23" i="13"/>
  <c r="G20" i="13"/>
  <c r="G7" i="13"/>
  <c r="I4" i="18"/>
  <c r="W40" i="7"/>
  <c r="N40" i="7"/>
  <c r="V36" i="7"/>
  <c r="N36" i="7"/>
  <c r="W32" i="7"/>
  <c r="AE32" i="7"/>
  <c r="N32" i="7"/>
  <c r="V32" i="7"/>
  <c r="W28" i="7"/>
  <c r="N28" i="7"/>
  <c r="E28" i="7"/>
  <c r="M28" i="7"/>
  <c r="W24" i="7"/>
  <c r="N24" i="7"/>
  <c r="V24" i="7"/>
  <c r="W20" i="7"/>
  <c r="N20" i="7"/>
  <c r="Y15" i="7"/>
  <c r="W15" i="7"/>
  <c r="AE15" i="7"/>
  <c r="AC14" i="7"/>
  <c r="P15" i="7"/>
  <c r="N15" i="7"/>
  <c r="T14" i="7"/>
  <c r="Y11" i="7"/>
  <c r="AC10" i="7"/>
  <c r="V12" i="7"/>
  <c r="V15" i="7"/>
  <c r="M22" i="7"/>
  <c r="M23" i="7"/>
  <c r="AE39" i="7"/>
  <c r="AE38" i="7"/>
  <c r="AE37" i="7"/>
  <c r="AE35" i="7"/>
  <c r="AE34" i="7"/>
  <c r="AE33" i="7"/>
  <c r="AE31" i="7"/>
  <c r="AE30" i="7"/>
  <c r="AE29" i="7"/>
  <c r="AE27" i="7"/>
  <c r="AE26" i="7"/>
  <c r="AE25" i="7"/>
  <c r="AE23" i="7"/>
  <c r="AE22" i="7"/>
  <c r="AE21" i="7"/>
  <c r="AE16" i="7"/>
  <c r="AE20" i="7"/>
  <c r="AE14" i="7"/>
  <c r="AE13" i="7"/>
  <c r="AE12" i="7"/>
  <c r="AE11" i="7"/>
  <c r="AE10" i="7"/>
  <c r="AE9" i="7"/>
  <c r="AE8" i="7"/>
  <c r="AE24" i="7"/>
  <c r="AE40" i="7"/>
  <c r="W36" i="7"/>
  <c r="AE36" i="7"/>
  <c r="AE28" i="7"/>
  <c r="V40" i="7"/>
  <c r="V39" i="7"/>
  <c r="V38" i="7"/>
  <c r="V37" i="7"/>
  <c r="V31" i="7"/>
  <c r="V30" i="7"/>
  <c r="V29" i="7"/>
  <c r="V27" i="7"/>
  <c r="V26" i="7"/>
  <c r="V25" i="7"/>
  <c r="V23" i="7"/>
  <c r="V22" i="7"/>
  <c r="V21" i="7"/>
  <c r="V8" i="7"/>
  <c r="V16" i="7"/>
  <c r="V7" i="7"/>
  <c r="V20" i="7"/>
  <c r="V11" i="7"/>
  <c r="V10" i="7"/>
  <c r="V9" i="7"/>
  <c r="M39" i="7"/>
  <c r="M38" i="7"/>
  <c r="M37" i="7"/>
  <c r="M35" i="7"/>
  <c r="M34" i="7"/>
  <c r="M33" i="7"/>
  <c r="M31" i="7"/>
  <c r="M30" i="7"/>
  <c r="M29" i="7"/>
  <c r="M27" i="7"/>
  <c r="M26" i="7"/>
  <c r="M25" i="7"/>
  <c r="M21" i="7"/>
  <c r="M19" i="7"/>
  <c r="M18" i="7"/>
  <c r="M17" i="7"/>
  <c r="M16" i="7"/>
  <c r="M14" i="7"/>
  <c r="M13" i="7"/>
  <c r="M12" i="7"/>
  <c r="M11" i="7"/>
  <c r="M10" i="7"/>
  <c r="M9" i="7"/>
  <c r="M8" i="7"/>
  <c r="M7" i="7"/>
  <c r="V28" i="7"/>
  <c r="P11" i="7"/>
  <c r="T10" i="7"/>
  <c r="E40" i="7"/>
  <c r="M40" i="7"/>
  <c r="E36" i="7"/>
  <c r="M36" i="7"/>
  <c r="E32" i="7"/>
  <c r="M32" i="7"/>
  <c r="E24" i="7"/>
  <c r="M24" i="7"/>
  <c r="E20" i="7"/>
  <c r="M20" i="7"/>
  <c r="E15" i="7"/>
  <c r="M15" i="7"/>
  <c r="AE7" i="7"/>
  <c r="G15" i="7"/>
  <c r="K14" i="7"/>
  <c r="G11" i="7"/>
  <c r="K10" i="7"/>
  <c r="J19" i="18"/>
  <c r="J37" i="18"/>
  <c r="J28" i="18"/>
  <c r="J26" i="18"/>
  <c r="J35" i="18"/>
  <c r="J25" i="18"/>
  <c r="J34" i="18"/>
  <c r="J24" i="18"/>
  <c r="J20" i="18"/>
  <c r="J33" i="18"/>
  <c r="J23" i="18"/>
  <c r="J32" i="18"/>
  <c r="J31" i="18"/>
  <c r="F19" i="18"/>
  <c r="F35" i="18"/>
  <c r="F23" i="18"/>
  <c r="F34" i="18"/>
  <c r="F26" i="18"/>
  <c r="F33" i="18"/>
  <c r="F25" i="18"/>
  <c r="F32" i="18"/>
  <c r="F37" i="18"/>
  <c r="F20" i="18"/>
  <c r="F31" i="18"/>
  <c r="F24" i="18"/>
  <c r="F28" i="18"/>
  <c r="H24" i="18"/>
  <c r="H35" i="18"/>
  <c r="H26" i="18"/>
  <c r="H34" i="18"/>
  <c r="H25" i="18"/>
  <c r="H33" i="18"/>
  <c r="H23" i="18"/>
  <c r="H32" i="18"/>
  <c r="H37" i="18"/>
  <c r="H28" i="18"/>
  <c r="H31" i="18"/>
  <c r="H20" i="18"/>
  <c r="H19" i="18"/>
  <c r="L30" i="32" l="1"/>
  <c r="I51" i="32"/>
  <c r="I42" i="32"/>
  <c r="L32" i="32"/>
  <c r="I34" i="32"/>
  <c r="L33" i="32"/>
  <c r="I44" i="32"/>
  <c r="F49" i="32"/>
  <c r="L38" i="32"/>
  <c r="F31" i="32"/>
  <c r="O34" i="32"/>
  <c r="I24" i="35"/>
  <c r="I32" i="32"/>
  <c r="F32" i="32"/>
  <c r="F38" i="32"/>
  <c r="H33" i="35"/>
  <c r="G20" i="36"/>
  <c r="L50" i="32"/>
  <c r="F48" i="32"/>
  <c r="F52" i="32"/>
  <c r="I52" i="32"/>
  <c r="L51" i="32"/>
  <c r="L48" i="32"/>
  <c r="I50" i="32"/>
  <c r="L49" i="32"/>
  <c r="F50" i="32"/>
  <c r="K46" i="32"/>
  <c r="F46" i="32" s="1"/>
  <c r="N46" i="32"/>
  <c r="O52" i="32"/>
  <c r="I43" i="32"/>
  <c r="F43" i="32"/>
  <c r="F45" i="32"/>
  <c r="H23" i="35"/>
  <c r="H25" i="35" s="1"/>
  <c r="F40" i="32"/>
  <c r="L37" i="32"/>
  <c r="I37" i="32"/>
  <c r="O40" i="32"/>
  <c r="I40" i="32"/>
  <c r="O46" i="32"/>
  <c r="L36" i="32"/>
  <c r="F36" i="32"/>
  <c r="F37" i="32"/>
  <c r="L39" i="32"/>
  <c r="F39" i="32"/>
  <c r="I30" i="32"/>
  <c r="L31" i="32"/>
  <c r="G23" i="35"/>
  <c r="G25" i="35" s="1"/>
  <c r="F33" i="32"/>
  <c r="F30" i="32"/>
  <c r="N34" i="32"/>
  <c r="K28" i="32"/>
  <c r="K21" i="32"/>
  <c r="I21" i="32" s="1"/>
  <c r="G19" i="32"/>
  <c r="N25" i="32"/>
  <c r="J17" i="35"/>
  <c r="J19" i="35" s="1"/>
  <c r="G35" i="33"/>
  <c r="G39" i="33" s="1"/>
  <c r="I11" i="35" s="1"/>
  <c r="I13" i="35" s="1"/>
  <c r="F45" i="33"/>
  <c r="I17" i="35"/>
  <c r="I19" i="35" s="1"/>
  <c r="G33" i="35"/>
  <c r="J33" i="35"/>
  <c r="C4" i="35"/>
  <c r="C5" i="32"/>
  <c r="C5" i="36"/>
  <c r="B5" i="38"/>
  <c r="C5" i="33"/>
  <c r="C5" i="29"/>
  <c r="G30" i="35"/>
  <c r="J25" i="35"/>
  <c r="F30" i="35"/>
  <c r="J30" i="35"/>
  <c r="I33" i="35"/>
  <c r="H30" i="35"/>
  <c r="F33" i="35"/>
  <c r="I30" i="35"/>
  <c r="AA32" i="29"/>
  <c r="AB32" i="29" s="1"/>
  <c r="J61" i="35" s="1"/>
  <c r="AB36" i="29"/>
  <c r="AA10" i="29"/>
  <c r="AB10" i="29" s="1"/>
  <c r="J55" i="35" s="1"/>
  <c r="W10" i="29"/>
  <c r="X14" i="29"/>
  <c r="X10" i="29"/>
  <c r="I55" i="35" s="1"/>
  <c r="S10" i="29"/>
  <c r="T10" i="29" s="1"/>
  <c r="H55" i="35" s="1"/>
  <c r="T11" i="29"/>
  <c r="S32" i="29"/>
  <c r="T32" i="29" s="1"/>
  <c r="H61" i="35" s="1"/>
  <c r="T33" i="29"/>
  <c r="I57" i="35"/>
  <c r="P21" i="29"/>
  <c r="G58" i="35" s="1"/>
  <c r="O32" i="29"/>
  <c r="P32" i="29" s="1"/>
  <c r="G61" i="35" s="1"/>
  <c r="P37" i="29"/>
  <c r="I54" i="35"/>
  <c r="F57" i="35"/>
  <c r="F54" i="35"/>
  <c r="K10" i="29"/>
  <c r="H54" i="35" s="1"/>
  <c r="L11" i="29"/>
  <c r="K32" i="29"/>
  <c r="L32" i="29" s="1"/>
  <c r="F61" i="35" s="1"/>
  <c r="L34" i="29"/>
  <c r="F60" i="35"/>
  <c r="W32" i="29"/>
  <c r="X32" i="29" s="1"/>
  <c r="I61" i="35" s="1"/>
  <c r="W21" i="29"/>
  <c r="X21" i="29" s="1"/>
  <c r="I58" i="35" s="1"/>
  <c r="AA21" i="29"/>
  <c r="AB21" i="29" s="1"/>
  <c r="J58" i="35" s="1"/>
  <c r="S21" i="29"/>
  <c r="T21" i="29" s="1"/>
  <c r="H58" i="35" s="1"/>
  <c r="O21" i="29"/>
  <c r="K21" i="29"/>
  <c r="H57" i="35" s="1"/>
  <c r="O10" i="29"/>
  <c r="P10" i="29" s="1"/>
  <c r="G55" i="35" s="1"/>
  <c r="G32" i="29"/>
  <c r="H32" i="29" s="1"/>
  <c r="E61" i="35" s="1"/>
  <c r="G21" i="29"/>
  <c r="H21" i="29" s="1"/>
  <c r="E58" i="35" s="1"/>
  <c r="G10" i="29"/>
  <c r="E54" i="35" s="1"/>
  <c r="F20" i="36"/>
  <c r="H20" i="36"/>
  <c r="E20" i="36"/>
  <c r="J20" i="36"/>
  <c r="I20" i="36"/>
  <c r="K20" i="32"/>
  <c r="I20" i="32" s="1"/>
  <c r="E22" i="32"/>
  <c r="N24" i="32"/>
  <c r="G14" i="33"/>
  <c r="E18" i="35"/>
  <c r="J19" i="32"/>
  <c r="H22" i="32"/>
  <c r="O22" i="32" s="1"/>
  <c r="E28" i="35"/>
  <c r="E30" i="35" s="1"/>
  <c r="K18" i="32"/>
  <c r="I18" i="32" s="1"/>
  <c r="F15" i="33"/>
  <c r="O24" i="32"/>
  <c r="E31" i="35"/>
  <c r="E33" i="35" s="1"/>
  <c r="L34" i="32" l="1"/>
  <c r="H34" i="35"/>
  <c r="L43" i="32"/>
  <c r="L44" i="32"/>
  <c r="L42" i="32"/>
  <c r="L45" i="32"/>
  <c r="I46" i="32"/>
  <c r="I23" i="35"/>
  <c r="I25" i="35" s="1"/>
  <c r="I26" i="35" s="1"/>
  <c r="N28" i="32"/>
  <c r="N22" i="32"/>
  <c r="F21" i="32"/>
  <c r="H10" i="29"/>
  <c r="E55" i="35" s="1"/>
  <c r="L52" i="32"/>
  <c r="L40" i="32"/>
  <c r="F28" i="32"/>
  <c r="I28" i="32"/>
  <c r="L25" i="32"/>
  <c r="F23" i="35"/>
  <c r="F25" i="35" s="1"/>
  <c r="L27" i="32"/>
  <c r="L26" i="32"/>
  <c r="L24" i="32"/>
  <c r="E24" i="35"/>
  <c r="F20" i="32"/>
  <c r="J34" i="35"/>
  <c r="G34" i="35"/>
  <c r="G41" i="33"/>
  <c r="G45" i="33" s="1"/>
  <c r="J21" i="35"/>
  <c r="I34" i="35"/>
  <c r="F34" i="35"/>
  <c r="H60" i="35"/>
  <c r="L10" i="29"/>
  <c r="F55" i="35" s="1"/>
  <c r="L21" i="29"/>
  <c r="F58" i="35" s="1"/>
  <c r="E60" i="35"/>
  <c r="E57" i="35"/>
  <c r="F21" i="33"/>
  <c r="G12" i="33"/>
  <c r="I12" i="33" s="1"/>
  <c r="G13" i="33"/>
  <c r="O28" i="32"/>
  <c r="K22" i="32"/>
  <c r="L18" i="32" s="1"/>
  <c r="G11" i="33"/>
  <c r="I11" i="33" s="1"/>
  <c r="E15" i="33"/>
  <c r="E34" i="35"/>
  <c r="F18" i="32"/>
  <c r="L46" i="32" l="1"/>
  <c r="L28" i="32"/>
  <c r="E17" i="35"/>
  <c r="E19" i="35" s="1"/>
  <c r="I13" i="33"/>
  <c r="J11" i="35"/>
  <c r="J13" i="35" s="1"/>
  <c r="G19" i="33"/>
  <c r="F18" i="35"/>
  <c r="E12" i="35"/>
  <c r="G15" i="33"/>
  <c r="E11" i="35" s="1"/>
  <c r="J22" i="35"/>
  <c r="I22" i="35"/>
  <c r="G20" i="33"/>
  <c r="E23" i="35"/>
  <c r="E25" i="35" s="1"/>
  <c r="L21" i="32"/>
  <c r="F22" i="32"/>
  <c r="L19" i="32"/>
  <c r="L20" i="32"/>
  <c r="I22" i="32"/>
  <c r="L22" i="32" l="1"/>
  <c r="I15" i="33"/>
  <c r="J26" i="35"/>
  <c r="J15" i="35"/>
  <c r="E13" i="35"/>
  <c r="E26" i="35" s="1"/>
  <c r="F17" i="35"/>
  <c r="F19" i="35" s="1"/>
  <c r="G18" i="33"/>
  <c r="E21" i="33"/>
  <c r="G17" i="33"/>
  <c r="J16" i="35" l="1"/>
  <c r="I16" i="35"/>
  <c r="F21" i="35"/>
  <c r="F22" i="35"/>
  <c r="G21" i="33"/>
  <c r="F11" i="35" s="1"/>
  <c r="G26" i="33"/>
  <c r="F12" i="35"/>
  <c r="G25" i="33"/>
  <c r="G18" i="35"/>
  <c r="G17" i="35" l="1"/>
  <c r="G19" i="35" s="1"/>
  <c r="G21" i="35" s="1"/>
  <c r="F13" i="35"/>
  <c r="F26" i="35" s="1"/>
  <c r="G23" i="33"/>
  <c r="G24" i="33"/>
  <c r="G27" i="33" l="1"/>
  <c r="G22" i="35"/>
  <c r="F15" i="35"/>
  <c r="F16" i="35"/>
  <c r="G31" i="33"/>
  <c r="H18" i="35"/>
  <c r="G11" i="35"/>
  <c r="G32" i="33"/>
  <c r="G12" i="35"/>
  <c r="G30" i="33" l="1"/>
  <c r="G13" i="35"/>
  <c r="G29" i="33"/>
  <c r="E33" i="33"/>
  <c r="H17" i="35"/>
  <c r="H19" i="35" s="1"/>
  <c r="G33" i="33" l="1"/>
  <c r="H11" i="35" s="1"/>
  <c r="H12" i="35"/>
  <c r="G26" i="35"/>
  <c r="G15" i="35"/>
  <c r="G16" i="35"/>
  <c r="H21" i="35"/>
  <c r="H22" i="35"/>
  <c r="I21" i="35"/>
  <c r="H13" i="35" l="1"/>
  <c r="H15" i="35" s="1"/>
  <c r="H16" i="35" l="1"/>
  <c r="I15" i="35"/>
  <c r="H26"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Amir Gat</author>
  </authors>
  <commentList>
    <comment ref="C4" authorId="0" shapeId="0" xr:uid="{75B1960A-9248-45E4-9A65-25764F9C6748}">
      <text>
        <r>
          <rPr>
            <b/>
            <sz val="9"/>
            <color indexed="81"/>
            <rFont val="Tahoma"/>
            <family val="2"/>
          </rPr>
          <t>לא להזנה.
שם המוסד ילקח אוטומטית מששורת "המוסד" בגליון "דף פתיחה"</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Amir Gat</author>
  </authors>
  <commentList>
    <comment ref="C5" authorId="0" shapeId="0" xr:uid="{4D2F5315-26D6-450C-B366-B74ED00ACDCF}">
      <text>
        <r>
          <rPr>
            <b/>
            <sz val="9"/>
            <color indexed="81"/>
            <rFont val="Tahoma"/>
            <family val="2"/>
          </rPr>
          <t>לא להזנה.
שם המוסד ילקח אוטומטית מששורת "המוסד" בגליון "דף פתיחה"</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Amir Gat</author>
  </authors>
  <commentList>
    <comment ref="C5" authorId="0" shapeId="0" xr:uid="{81FF4FE9-7AFD-408E-8BB3-F005083AA6FE}">
      <text>
        <r>
          <rPr>
            <b/>
            <sz val="9"/>
            <color indexed="81"/>
            <rFont val="Tahoma"/>
            <family val="2"/>
          </rPr>
          <t>לא להזנה.
שם המוסד ילקח אוטומטית מששורת "המוסד" בגליון "דף פתיחה"</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Amir Gat</author>
  </authors>
  <commentList>
    <comment ref="C5" authorId="0" shapeId="0" xr:uid="{88AA2CB5-2237-4FD5-AF95-FF1E288054EA}">
      <text>
        <r>
          <rPr>
            <b/>
            <sz val="9"/>
            <color indexed="81"/>
            <rFont val="Tahoma"/>
            <family val="2"/>
          </rPr>
          <t>לא להזנה.
שם המוסד ילקח אוטומטית מששורת "המוסד" בגליון "דף פתיחה"</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Amir Gat</author>
  </authors>
  <commentList>
    <comment ref="B5" authorId="0" shapeId="0" xr:uid="{DB5D0C7E-20D8-40FD-928E-29D0C7900034}">
      <text>
        <r>
          <rPr>
            <b/>
            <sz val="9"/>
            <color indexed="81"/>
            <rFont val="Tahoma"/>
            <family val="2"/>
          </rPr>
          <t>לא להזנה.
שם המוסד ילקח אוטומטית מששורת "המוסד" בגליון "דף פתיחה"</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Amir Gat</author>
  </authors>
  <commentList>
    <comment ref="C5" authorId="0" shapeId="0" xr:uid="{0A8F5808-4D94-4ED9-B17A-A3D1659D299C}">
      <text>
        <r>
          <rPr>
            <b/>
            <sz val="9"/>
            <color indexed="81"/>
            <rFont val="Tahoma"/>
            <family val="2"/>
          </rPr>
          <t>לא להזנה.
שם המוסד ילקח אוטומטית מששורת "המוסד" בגליון "דף פתיחה"</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Amir Gat</author>
  </authors>
  <commentList>
    <comment ref="C5" authorId="0" shapeId="0" xr:uid="{DF2B3AB5-84A5-4AD8-A01F-EA8D8B539AE1}">
      <text>
        <r>
          <rPr>
            <b/>
            <sz val="9"/>
            <color indexed="81"/>
            <rFont val="Tahoma"/>
            <family val="2"/>
          </rPr>
          <t>לא להזנה.
שם המוסד ילקח אוטומטית מששורת "המוסד" בגליון "דף פתיחה"</t>
        </r>
      </text>
    </comment>
  </commentList>
</comments>
</file>

<file path=xl/sharedStrings.xml><?xml version="1.0" encoding="utf-8"?>
<sst xmlns="http://schemas.openxmlformats.org/spreadsheetml/2006/main" count="1293" uniqueCount="416">
  <si>
    <t>הוגנות מגדרית - מדד תחרותי</t>
  </si>
  <si>
    <t>חלק המדד המבוסס על נתונים כמותיים - פירוט</t>
  </si>
  <si>
    <t>ניקוד מקסימלי</t>
  </si>
  <si>
    <t>אוניברסיטאות</t>
  </si>
  <si>
    <t>קליטות בסגל האקדמי הבכיר</t>
  </si>
  <si>
    <t>דרגת קליטה בדרגת מרצה</t>
  </si>
  <si>
    <t>דרגת קליטה בדרגת מרצה בכיר</t>
  </si>
  <si>
    <t>סה"כ קליטות</t>
  </si>
  <si>
    <t>הרכב הסגל האקדמי הבכיר</t>
  </si>
  <si>
    <t>מרצה</t>
  </si>
  <si>
    <t>מרצה בכיר</t>
  </si>
  <si>
    <t>פרופ' חבר</t>
  </si>
  <si>
    <t>משך זמן פרוצדורת הקידום</t>
  </si>
  <si>
    <t>מלגות סגל</t>
  </si>
  <si>
    <t>מלגות פוסט- דוקטורט</t>
  </si>
  <si>
    <t>מלגות לדוקטורנטים</t>
  </si>
  <si>
    <t>תוספות שכר</t>
  </si>
  <si>
    <t>סה"כ סגל אקדמי בכיר</t>
  </si>
  <si>
    <t>פרופ' חבר + פרופ' מן המניין</t>
  </si>
  <si>
    <t>ניקוד</t>
  </si>
  <si>
    <t>מקור הנתונים</t>
  </si>
  <si>
    <t>עיתוי</t>
  </si>
  <si>
    <t>ות"ת</t>
  </si>
  <si>
    <t>מוסדות</t>
  </si>
  <si>
    <t>לפי מוסד: t-1;
לפי תחום: t-3</t>
  </si>
  <si>
    <t>תנאי</t>
  </si>
  <si>
    <t>השינוי בשיעור הנשים בדרגות
פרופ' חבר + פרופ' מן המנין</t>
  </si>
  <si>
    <t>השינוי בשיעור הנשים
בסגל האקדמי הבכיר</t>
  </si>
  <si>
    <t>ממוצע שנתיים-שלוש שנים אחרונות.</t>
  </si>
  <si>
    <t>P</t>
  </si>
  <si>
    <t>&gt;</t>
  </si>
  <si>
    <t>≤</t>
  </si>
  <si>
    <t>מדד להשוואה</t>
  </si>
  <si>
    <t>אחר</t>
  </si>
  <si>
    <t>ארד</t>
  </si>
  <si>
    <t>זהב</t>
  </si>
  <si>
    <t>כסף</t>
  </si>
  <si>
    <t>FR</t>
  </si>
  <si>
    <t>FF</t>
  </si>
  <si>
    <t>/</t>
  </si>
  <si>
    <t>השינוי בשיעור הנשים בדרגות פרופ' חבר +
פרופ' מן המנין</t>
  </si>
  <si>
    <t>שיעור קליטת נשים
בדרגת מרצה בכיר לעומת שיעור הקליטה בדרגת מרצה (IFR)</t>
  </si>
  <si>
    <t>IFR</t>
  </si>
  <si>
    <t>מחשבים את ציון התקן של השינוי ואת ההסתברות המצטברת (P) לקבלת ציון התקן.</t>
  </si>
  <si>
    <t>השוואת שיעור הנשים בסגל האקדמי הבכיר במוסד לממוצע במוסדות הרלוונטייים.
50% = השינוי במוסד הוא כמו השינוי הממוצע בכלל המוסדות הרלוונטיים.</t>
  </si>
  <si>
    <t>שיעור קליטות נשים
לסגל האקדמי הבכיר (FR) ב-t בהשוואה לשיעור הנשים בסגל האקדמי הבכיר במוסד (FF) ב-t-1</t>
  </si>
  <si>
    <t>משך שהייה ממוצע בדרגה</t>
  </si>
  <si>
    <t>הגשות למלגות
הצטיינות חיצוניות</t>
  </si>
  <si>
    <t>תוספות שכר לבעלי תפקידים</t>
  </si>
  <si>
    <t>תוספות שכר
לבעלי תפקידים</t>
  </si>
  <si>
    <t>סה"כ חלק כמותי</t>
  </si>
  <si>
    <t>רציונל / משמעות</t>
  </si>
  <si>
    <t>הערות</t>
  </si>
  <si>
    <t>יש להגדיר אילו מלגות נכללות בכל קטגוריה.</t>
  </si>
  <si>
    <t>יש לדרוש פירוט של שיעור התוספת ושל מספר המשרות הנהנות מתוספת זו, לפי מגדר.</t>
  </si>
  <si>
    <t>לא כולל שכר נשיא, רקטור וסגני נשיא.</t>
  </si>
  <si>
    <t>רמת תוספת א</t>
  </si>
  <si>
    <t>רמת תוספת ב</t>
  </si>
  <si>
    <t>רמת תוספת ג</t>
  </si>
  <si>
    <t>יש לפרט מה נכלל בכל רמת תוספת: דיקנים, מנהלי מחלקות, ראשי בתי ספר, בעלי תפקידים אחרים וכיו"ב.</t>
  </si>
  <si>
    <t>חלק המדד המבוסס על נתונים כמותיים
- פירוט משתנים</t>
  </si>
  <si>
    <t>היעד הוא להגיע לאותו משך שהייה ממוצע בדרגה  הקיים  לגבי גברים.
השינוי בפרמטר זה הוא תהליך ארוך.</t>
  </si>
  <si>
    <t>היעד הוא להגיע למצב בו בכלל מלגות ההצטיינות באותה קטגוריה (סגל, פוסטים, דוקטורנטים) שיעורי ההגשה של גברים ונשים יהיו זהים.</t>
  </si>
  <si>
    <t>היעד הוא להגיע למצב בו התפלגות תוספות השכר לנשים בכל רמת תוספות, תהיה זהה להתפלגות התוספות של גברים.</t>
  </si>
  <si>
    <t>משקל</t>
  </si>
  <si>
    <t>מכללות</t>
  </si>
  <si>
    <t>מכללות להכשרת עובדי הוראה</t>
  </si>
  <si>
    <t>ככל שמתקיים ששיעור הקליטות לסגל האקדמי גדול משיעור הנשים בסגל האקדמי הבכיר המשמעות היא הגדלת שיעור הנשים בסגל האקדמי הבכיר.
משתנה זה לא מתחשב בפרישות.</t>
  </si>
  <si>
    <t>היעד הוא שהתפלגות דרגות הקליטה בקרב הנשים תהיה אותה התפלגות הקיימת לגבי דרגות הקליטה בקרב הגברים.</t>
  </si>
  <si>
    <t>היעד הוא להגיע לאותו משך זמן של פרוצדורת הקידום הקיים  לגבי גברים.
השינוי בפרמטר זה יכול להתבצע תוך זמן קצר יחסית.</t>
  </si>
  <si>
    <t>הערות והרחבות</t>
  </si>
  <si>
    <t>מפתח הניקוד מתבסס על ניתוח ההתפלגות של דרגות הקליטה בקרב הגברים.</t>
  </si>
  <si>
    <t>מפתח הניקוד יתבסס על ניתוח משכי השהייה הממוצעים בקרב הגברים.
במסגרת זו יפתחו 3 תתי סעיף למשכי השהייה בדרגות מרצה, מרצה בכיר ופרופ' חבר.</t>
  </si>
  <si>
    <t>מפתח הניקוד יתבסס על ניתוח משכי פרוצדורת הקידום של הגברים.
במסגרת זו יפתחו 3 תתי סעיף למשך הפרוצדורות בדרגות מרצה, מרצה בכיר ופרופ' חבר.</t>
  </si>
  <si>
    <t>מפתח הניקוד יתבסס על ניתוח ההתפלגויות הקיימות ועל היעדים שיקבעו בנושא. 
במסגרת זו יפתחו 3 תתי סעיף למלגות סגל, פוסט דוקטורנטים ודוקטורנטים.</t>
  </si>
  <si>
    <t>מפתח הניקוד יתבסס על ניתוח התפלגות תוספות השכר של הגברים.
במסגרת זו יפתח תת סעיף לכל רמת תוספות שכר.</t>
  </si>
  <si>
    <t>הגשות למלגות הצטיינות חיצוניות</t>
  </si>
  <si>
    <t>ארד+</t>
  </si>
  <si>
    <t>כסף+</t>
  </si>
  <si>
    <t>בדרגת מרצה</t>
  </si>
  <si>
    <t>בדרגת מרצה בכיר</t>
  </si>
  <si>
    <t>בדרגת פרופ' חבר</t>
  </si>
  <si>
    <t>מלגות פוסט דוקטורנטים</t>
  </si>
  <si>
    <t>מלגות דוקטורנטים</t>
  </si>
  <si>
    <t>גמול תפקיד לדיקנים</t>
  </si>
  <si>
    <t>גמול תפקיד למנהלי מחלקות וכיו"ב</t>
  </si>
  <si>
    <t>ככל ששיעור הקליטות לסגל האקדמי גדול משיעור הנשים בסגל האקדמי הבכיר המשמעות היא הגדלת שיעור הנשים בסגל האקדמי הבכיר.</t>
  </si>
  <si>
    <t>שיעור קליטות נשים בהשוואה
לשיעור הנשים בסגל האקדמי הבכיר במוסד</t>
  </si>
  <si>
    <t>שיעור קליטת נשים בדרגת מרצה בכיר
בהשוואה לשיעור הקליטה בדרגת מרצה</t>
  </si>
  <si>
    <t>שוויון והוגנות בתעסוקה</t>
  </si>
  <si>
    <t>סדנאות מנהיגות והטמעת חשיבה מגדרית</t>
  </si>
  <si>
    <t>ייצוג נשים בוועדות ובקרב בעלי תפקידים במוסד</t>
  </si>
  <si>
    <t>ניקוד
מקסימלי</t>
  </si>
  <si>
    <t>מבוסס ניקוד</t>
  </si>
  <si>
    <t>פעוטונים</t>
  </si>
  <si>
    <t>תוספת תפקיד ליועצת למניעת הטרדות מיניות</t>
  </si>
  <si>
    <t>דרגתה של היועצת למניעת הטרדות מיניות</t>
  </si>
  <si>
    <t>מניעת הטרדות מיניות:</t>
  </si>
  <si>
    <t>עיצוב סביבה מוסדית תומכת מגדר ונושאים נוספים</t>
  </si>
  <si>
    <t>לא רלוונטי</t>
  </si>
  <si>
    <t>התחשבות בהליך הקידום בעקבות אירועים מזכים</t>
  </si>
  <si>
    <t>הקלה בהוראה בעקבות אירועים מזכים</t>
  </si>
  <si>
    <t>תקנים ייעודיים לנשים</t>
  </si>
  <si>
    <t>סדנאות מנהיגות מוסדיות משותפות לנשים ולגברים וסדנאות המיועדות לחיזוק ולטיפוח חוקרות צעירות, מנטורינג וכיו"ב.</t>
  </si>
  <si>
    <t>תוכנית הכשרה לטווח ארוך של מנהיגות ומנהיגים אקדמיים</t>
  </si>
  <si>
    <t>סדנת הטיות</t>
  </si>
  <si>
    <t>ועדת השתלמויות וכספי מחקר</t>
  </si>
  <si>
    <t>ייצוג נשים בוועדה מינויים עליונה</t>
  </si>
  <si>
    <t>ייצוג נשים בוועדת איתור לנשיא/ה</t>
  </si>
  <si>
    <t>נשים בתפקידים בכירים:
נשיא / רקטור / מנכ"ל</t>
  </si>
  <si>
    <t>התחשבות באירועים מזכים בשנת התרחשות האירוע
ובשנה העוקבת:</t>
  </si>
  <si>
    <t>יוזמות מוסדיות נוספות בתחום השוויון וההוגנות בתעסוקה</t>
  </si>
  <si>
    <t>יוזמות מוסדיות נוספות בתחום עיצוב סביבה מוסדית
תומכת מגדר ונושאים נוספים</t>
  </si>
  <si>
    <t>עידוד גיוסן של נשים לתפקידים שאינם מוגדרים על ידי הרגולטור (ראש חטיבה אקדמית/מסלול מקצועי, סגנית דיקן, סגנית ראש מחלקה) וקביעת גמול שכר לתפקיד.</t>
  </si>
  <si>
    <t>עידוד דוקטורנטיות באמצעות מלגות ייעודיות.</t>
  </si>
  <si>
    <t>עידוד פוסט-דוקטורנטיות באמצעות מלגות ייעודיות.</t>
  </si>
  <si>
    <t>עידוד מצוינות לסטודנטיות (לא גליון ציונים) באמצעות מלגות ייעודיות.</t>
  </si>
  <si>
    <r>
      <t xml:space="preserve">עידוד נשים ללימודי </t>
    </r>
    <r>
      <rPr>
        <sz val="11"/>
        <color theme="1"/>
        <rFont val="Calibri"/>
        <family val="2"/>
      </rPr>
      <t>STEM</t>
    </r>
    <r>
      <rPr>
        <sz val="11"/>
        <color theme="1"/>
        <rFont val="Arial"/>
        <family val="2"/>
      </rPr>
      <t xml:space="preserve"> באמצעות מלגות ייעודיות.</t>
    </r>
  </si>
  <si>
    <t>מנטורינג למחקר במכללות.</t>
  </si>
  <si>
    <t>עידוד מרצות במכללות לשמש מנחה שנייה בהנחיית עבודות מ"א ודוקטורט.</t>
  </si>
  <si>
    <t>דוגמאות ליוזמות מוסדיות נוספות בתחום השוויון וההוגנות בתעסוקה:</t>
  </si>
  <si>
    <t>דוגמאות ליוזמות מוסדיות נוספות בתחום עיצוב סביבה מוסדית תומכת מגדר ונושאים נוספים</t>
  </si>
  <si>
    <t>ראו דוגמאות ליוזמות כאמור בקישור הבא.</t>
  </si>
  <si>
    <t>ראו דוגמאות ליוזמות בקישור הבא.</t>
  </si>
  <si>
    <t>הוגנות מגדרית בהזמנת מרצות לכנסים המאורגנים על ידי המוסד.</t>
  </si>
  <si>
    <t>מכללות אקדמיות
לחינוך</t>
  </si>
  <si>
    <t>מכללות אקדמיות</t>
  </si>
  <si>
    <t>משקל החלק הכמותי במדד:</t>
  </si>
  <si>
    <t>השאיפה היא ששיעור קליטת הנשים לסגל האקדמי הבכיר בשנה נתונה יעלה על שיעורן הקיים בסגל האקדמי הבכיר בשנים קודמות.</t>
  </si>
  <si>
    <t>הערות והסברים</t>
  </si>
  <si>
    <t>היעד הוא שהתפלגות דרגות הקליטה בקרב הנשים תהיה זהה להתפלגות דרגות הקליטה בקרב הגברים.</t>
  </si>
  <si>
    <t>היעד הוא להגיע למשך שהייה ממוצע זהה בקרב נשים וגברים.</t>
  </si>
  <si>
    <t>היעד הוא להגיע לשיעורי הגשה זהים בקרב נשים וגברים בכלל מלגות ההצטיינות החיצוניות באותה קטגוריה (סגל, פוסטים, דוקטורנטים).</t>
  </si>
  <si>
    <t>היעד הוא להגיע להתפלגות זהה של תוספות השכר בקרב נשים וגברים בכל רמות הניהול האקדמי.</t>
  </si>
  <si>
    <t>קריטריונים לשיפוט</t>
  </si>
  <si>
    <t>מי הגורם המגבה ולמי חובת דיווח?</t>
  </si>
  <si>
    <t>קהלי היעד של הסדנאות, מספר הסדנאות השנתיות המתוכננות ומספר המשתתפים; מבנה הסדנאות (משך הסדנה לרבות מספר הפגישות ואורכן, תכנים וכיו"ב);</t>
  </si>
  <si>
    <t>שיעור הנשים בתוכניות ההכשרה והשינוי בשיעור הנשים בהשוואה לשנת הבסיס.</t>
  </si>
  <si>
    <t>מהות ההקלות ועיגונן בכללי המוסד.</t>
  </si>
  <si>
    <t>הפחתת שתי שעות הוראה שנתיות ומעלה או גמול תפקיד של 10% ומעלה - 5 נקודות;
כל היתר - ללא ניקוד.</t>
  </si>
  <si>
    <t>סה"כ חלק איכותני</t>
  </si>
  <si>
    <t>-</t>
  </si>
  <si>
    <t>משקל החלק האיכותני:</t>
  </si>
  <si>
    <t>משאבים העומדים לרשות היועצת למניעת הטרדות מיניות לרבות כ"א אדמיניסטרטיבי ומקצועי</t>
  </si>
  <si>
    <t>פרופסור מן המניין - 5 נקודות;
פרופסור חבר - 4 נקודות;
מרצה בכירה - 2 נקודות;
מרצה - 1 נקודה;
כל היתר - ללא ניקוד.</t>
  </si>
  <si>
    <t>משרד, שירותי מזכירות, שירות פסיכולוגי בהיקף מספק - 5 נקודות; השאר - ללא ניקוד.</t>
  </si>
  <si>
    <t>מהות השריון ועיגונו בכללי המוסד, לרבות מספר התקנים המשוריינים, פריסה תחומית וכיו"ב.</t>
  </si>
  <si>
    <t>עידוד נשים לפנייה לקרנות מחקר גדולות (ISF ומקבילותיה).</t>
  </si>
  <si>
    <t>עידוד נשים להגשה חוזרת לקרנות מחקר גדולות.</t>
  </si>
  <si>
    <t>המטרה היא להגיע לשוויון פריטטי בין נשים וגברים בסגל האקדמי הבכיר.</t>
  </si>
  <si>
    <t>הכוונה לבעלי תפקידים שלא נכללו בסעיפים 7.1. ו-7.2.</t>
  </si>
  <si>
    <t>נשיאה - 7 נקודות;
רקטורית - 5 נקודות;
מנכ"לית - 3 נקודות.</t>
  </si>
  <si>
    <t>ועדות מקצועיות
(ועדות הבוחנות את התיקים לקראת עליה בדרגה)</t>
  </si>
  <si>
    <t>שיעור נשים בוועדה:
50% ומעלה - 5 נקודות;
49%-40% - 4 נקודות;
39%-35% - 3 נקודות;
כל היתר - ללא ניקוד.</t>
  </si>
  <si>
    <t>אפשרי לייעד לדוקטורנטית או לפוסטית מן המוסד ועוד.</t>
  </si>
  <si>
    <t xml:space="preserve">במכללות האקדמיות ובמכללות האקדמיות לחינוך הוועדה למינוי פרופסורים של המל"ג היא הוועדה העליונה ולכן סעיף זה אינו רלוונטי למכללות.
</t>
  </si>
  <si>
    <t>נמצא בבדיקה.</t>
  </si>
  <si>
    <t>נשיא - 5 נקודות;
סגן נשיא או רקטור - 4 נקודות;
דיקן סטודנטים - 2 נקודות;
כל היתר - ללא ניקוד.</t>
  </si>
  <si>
    <t>תפקידים ניהוליים נוספים - שדרה שנייה
(בהתאם לסוג מוסד)</t>
  </si>
  <si>
    <t>אוניברסיטאות - סגני נשיא, דיקנים וסמנכ"לים
מכללות אקדמייות ומכללות אקדמיות לחינוך - סגני נשיא, דיקנים וראשי בתיה"ס וסמנכ"לים
הניקוד יקבע בהתאם לשיעור הנשים בתפקידים אלה על-פי חשיבותם.</t>
  </si>
  <si>
    <t>שיעור הנשים בוועדות בהתחשב, בין היתר, בשיעור חברות הסגל בפקולטות השונות.</t>
  </si>
  <si>
    <t>מידת העמידה ביעדי התכנית האסטרטגית המאושרת תוך התחשבות ברמת יעדי התכנית מבחינת עוצמת השינוי שהם מבטאים וכדומה.</t>
  </si>
  <si>
    <t>במכללות בהן סעיף זה אינו קיים יפוצל הניקוד באופן שווה בין סעיפי הוועדות המקצועיות וועדות ההשתלמויות וכספי המחקר.</t>
  </si>
  <si>
    <t>ייצוג נשים בוועדות מינויים פקולטטיות*
* במוסדות בהן לא קיימות ועדות כאלה נתייחחס לייצוג הנשים בוועדות המינויים המקבילות.</t>
  </si>
  <si>
    <t>חלק המדד האיכותני - פירוט המשתנים</t>
  </si>
  <si>
    <t>חלק המדד הכמותי - פירוט משתנים</t>
  </si>
  <si>
    <t>גמול לבעלי תפקידים אחרים</t>
  </si>
  <si>
    <t>חלק המדד האיכותני -
יוזמות מוסדיות אפשריות בתחום ההוגנות המגדרית המזכות בניקוד
(רשימה לא סגורה)</t>
  </si>
  <si>
    <t>נשים</t>
  </si>
  <si>
    <t>סה"כ</t>
  </si>
  <si>
    <t>גברים</t>
  </si>
  <si>
    <t>משך שהייה בחודשים</t>
  </si>
  <si>
    <t>שיעור
הגמול</t>
  </si>
  <si>
    <t>מספר
משרות</t>
  </si>
  <si>
    <t>שיעור קליטות נשים מתוך סך הקליטות בדרגה</t>
  </si>
  <si>
    <t>שיעור קליטות בדרגה</t>
  </si>
  <si>
    <t>שיעור קליטות גברים מתוך סך הקליטות בדרגה</t>
  </si>
  <si>
    <t>שיעור קליטות בדרגה מתוך סך קליטות הנשים בדרגות מרצה ומרצה בכיר</t>
  </si>
  <si>
    <t>מספר חברות הסגל בדרגה</t>
  </si>
  <si>
    <t>מספר חברי הסגל בדרגה</t>
  </si>
  <si>
    <t>מספר חברי וחברות הסגל בדרגה</t>
  </si>
  <si>
    <t>סה"כ מועמדות ומועמדים</t>
  </si>
  <si>
    <t>חלק המדד הכמותי</t>
  </si>
  <si>
    <t>פרופ' מן המניין</t>
  </si>
  <si>
    <t>FTE</t>
  </si>
  <si>
    <t>תש"פ</t>
  </si>
  <si>
    <t>תשע"ט</t>
  </si>
  <si>
    <t>שנת
הבסיס</t>
  </si>
  <si>
    <t>תשפ"א</t>
  </si>
  <si>
    <t>תשפ"ב</t>
  </si>
  <si>
    <t>תשפ"ג</t>
  </si>
  <si>
    <t>תשפ"ד</t>
  </si>
  <si>
    <t>תשפ"ה</t>
  </si>
  <si>
    <t>תכנון</t>
  </si>
  <si>
    <t>סה"כ סגל בכיר (FTE)</t>
  </si>
  <si>
    <t>שיעור הנשים בסגל האקדמי הבכיר</t>
  </si>
  <si>
    <t>דרגות קליטה</t>
  </si>
  <si>
    <t>ü</t>
  </si>
  <si>
    <t>שיעור שינוי בהשוואה לשנה הקודמת</t>
  </si>
  <si>
    <t>שיעור שינוי בהשוואה לשנת הבסיס</t>
  </si>
  <si>
    <t>שיעור הנשים בדרגות פרופ' חבר + פרופ' מן המניין</t>
  </si>
  <si>
    <t>סה"כ נשים בסגל האקדמי הבכיר (FTE)</t>
  </si>
  <si>
    <t>סה"כ קליטות חדשות בשנה (FTE)</t>
  </si>
  <si>
    <t>סה"כ קליטות נשים חדשות בשנה (FTE)</t>
  </si>
  <si>
    <t>שיעור קליטת נשים מתוך סך הקליטות</t>
  </si>
  <si>
    <t>שיעור קליטות נשים ביחס
לשיעור הנשים בסגל האקדמי הבכיר במוסד</t>
  </si>
  <si>
    <t>שיעור קליטה בדרגת מרצה בכיר
בהשוואה לשיעור הקליטה בדרגת מרצה</t>
  </si>
  <si>
    <t>הסברים:</t>
  </si>
  <si>
    <t>מספר נשים בדרגת מרצה</t>
  </si>
  <si>
    <t xml:space="preserve">מספר גברים בדרגת מרצה </t>
  </si>
  <si>
    <t>מספר נשים בדרגת מרצה בכירה</t>
  </si>
  <si>
    <t>מספר גברים בדרגת מרצה בכיר</t>
  </si>
  <si>
    <t>שהייה בדרגת מרצה בכיר - גברים (חודשים)</t>
  </si>
  <si>
    <t>שהייה ממוצעת בדרגת מרצה - נשים (חודשים)</t>
  </si>
  <si>
    <t>שהייה ממוצעת בדרגת מרצה - גברים (חודשים)</t>
  </si>
  <si>
    <t>שהייה ממוצעת בדרגת מרצה בכירה - נשים (חודשים)</t>
  </si>
  <si>
    <t>שהייה ממוצעת בדרגת פרופ' חבר - נשים (חודשים)</t>
  </si>
  <si>
    <t>שהייה ממוצעת בדרגת פרופ' חבר - גברים (חודשים)</t>
  </si>
  <si>
    <t>מספר נשים בדרגת פרופ' חבר</t>
  </si>
  <si>
    <t>מספר גברים בדרגת פרופ' חבר</t>
  </si>
  <si>
    <t>נשים שהוגשו כמועמדות ע"י המוסד</t>
  </si>
  <si>
    <t>גברים  שהוגשו כמועמדים ע"י המוסד</t>
  </si>
  <si>
    <t>מלגות אלון (ות"ת)</t>
  </si>
  <si>
    <t>מלגות מעוף (ות"ת)</t>
  </si>
  <si>
    <t>מלגות סגל בתחומי המדע והטכנולוגיה הקוונטיים (ות"ת)</t>
  </si>
  <si>
    <t>מלגות רוטשילד</t>
  </si>
  <si>
    <t>מלגות עזריאלי</t>
  </si>
  <si>
    <t>מלגות רוטנשטרייך (ות"ת)</t>
  </si>
  <si>
    <t>מלגות לבציון (ות"ת)</t>
  </si>
  <si>
    <t>מספר מועמדים כולל שהוגש ע"י המוסד (נשים וגברים)</t>
  </si>
  <si>
    <t>שיעור הגמול</t>
  </si>
  <si>
    <t>מספר משרות</t>
  </si>
  <si>
    <t>גברים - מספר משרות</t>
  </si>
  <si>
    <t>נשים - מספר משרות</t>
  </si>
  <si>
    <t>מספר נשים</t>
  </si>
  <si>
    <t>שיעור נשים</t>
  </si>
  <si>
    <t>ייצוג נשים בקרב בעלי תפקידים במוסד (1)</t>
  </si>
  <si>
    <t>מספר נשים בוועדה</t>
  </si>
  <si>
    <t>מספר נשים בוועדות</t>
  </si>
  <si>
    <t>*</t>
  </si>
  <si>
    <t>ועדות מקצועיות לקראת קידום:</t>
  </si>
  <si>
    <t>מלגות סגל ליוצאי אתיופיה (ות"ת)</t>
  </si>
  <si>
    <t>הגשות למלגות הצטיינות חיצוניות
שאינן מיועדות לנשים בלבד</t>
  </si>
  <si>
    <t>מלגות לדוקטורנטים מצטיינים מהחברה הערבית (ות"ת)</t>
  </si>
  <si>
    <t>מלגות לדוקטורנטים מצטיינים בתחומי ה-QST (ות"ת)</t>
  </si>
  <si>
    <t>מלגות לדוקטורנטים מצטיינים בתחומי מדעי הנתונים (ות"ת)</t>
  </si>
  <si>
    <t>מלגות מצויינות לפוסט-דוקטורנטים/ות</t>
  </si>
  <si>
    <t>לפוסט-דוקטרנטים/ות מהחברה הערבית (ות"ת)</t>
  </si>
  <si>
    <t>לפוסט-דוקטרנטים/ות בתחומי ה-QST (ות"ת)</t>
  </si>
  <si>
    <t>לפוסט-דוקטרנטים/ות בתחומי מדעי הנתונים (ות"ת)</t>
  </si>
  <si>
    <t>מלגות מצויינות לסגל</t>
  </si>
  <si>
    <t>שם הסדנה:</t>
  </si>
  <si>
    <t>קהל יעד:</t>
  </si>
  <si>
    <t>הסבר על מהות הסדנה:</t>
  </si>
  <si>
    <t>סוג הקלט</t>
  </si>
  <si>
    <t>2.1.1</t>
  </si>
  <si>
    <t>2.1.2</t>
  </si>
  <si>
    <t>2.1.3</t>
  </si>
  <si>
    <t>2.1.5</t>
  </si>
  <si>
    <t>2.1.4</t>
  </si>
  <si>
    <t>מלגות אדמס (האקדמיה הלאומית למדעים)</t>
  </si>
  <si>
    <t>מלגות משרד המדע לדוקטורנטים מצטיינים (אוכלוסיות בעלות ייצוג חסר בתארים מתקדמים במקצועות ה-STEM, תחום החלל וכיו"ב)</t>
  </si>
  <si>
    <t>מלגות משרד המדע לפוסט-דוקטורנטים מצטיינים (אוכלוסיות בעלות ייצוג חסר בתארים מתקדמים במקצועות ה-STEM, תחום החלל וכיו"ב)</t>
  </si>
  <si>
    <t>חלק המדד האיכותני</t>
  </si>
  <si>
    <t>טקסט / קובץ</t>
  </si>
  <si>
    <t>נומרי</t>
  </si>
  <si>
    <t>תוכניות הכשרה לטווח ארוך של מנהיגות אקדמית</t>
  </si>
  <si>
    <t>2.2.1</t>
  </si>
  <si>
    <t>הסבר על מהות התכנית:</t>
  </si>
  <si>
    <t>משך התכנית:</t>
  </si>
  <si>
    <t>מספר גברים משתתפים מהמוסד:</t>
  </si>
  <si>
    <t>שיעור נשים:</t>
  </si>
  <si>
    <t>מספר נשים משתתפות מהמוסד:</t>
  </si>
  <si>
    <t>סוג קלט</t>
  </si>
  <si>
    <t>מספר בעלי/בעלות תפקידים</t>
  </si>
  <si>
    <t>מספר חברים/חברות (כולל יו"רים)</t>
  </si>
  <si>
    <t>מתוך רשימה</t>
  </si>
  <si>
    <t>הסבר על ייעוד תקנים לנשים במוסד ופירוט  (היכן מעוגן, מספר תקנים בשנה משוריינים בשנה / בתקופה, פקולטות / תחומים? ועוד)</t>
  </si>
  <si>
    <t>כן</t>
  </si>
  <si>
    <t>לא</t>
  </si>
  <si>
    <t>האם מעוגן בכללי המוסד?
(יש לעמוד על התאים ולבחור תשובה מתוך הרשימה)</t>
  </si>
  <si>
    <t>מרצה בכירה</t>
  </si>
  <si>
    <t>סגל מינהלי</t>
  </si>
  <si>
    <t>טרם
הוזן</t>
  </si>
  <si>
    <t>כמותי - ריכוז רב שנתי</t>
  </si>
  <si>
    <t>כמותי - משרות סגל</t>
  </si>
  <si>
    <t>כמותי - קליטות סגל</t>
  </si>
  <si>
    <t>נשיאה (כן - 1; לא - 0)</t>
  </si>
  <si>
    <t>רקטורית (כן - 1; לא - 0)</t>
  </si>
  <si>
    <t>מנכ"לית (כן - 1; לא - 0)</t>
  </si>
  <si>
    <t>לא ידוע</t>
  </si>
  <si>
    <t>איכותני - יייצוג בתפקידים ובוועדות</t>
  </si>
  <si>
    <t>איכותני - סדנאות ותכניות מנהיגות</t>
  </si>
  <si>
    <t>איכותני - הוגנות בתעסוקה</t>
  </si>
  <si>
    <t>עידוד נשים לפנייה לתפקידים אדמיניסטרטיביים (שאינם כלולים בסעיף השדרה הניהולית הראשונה והשנייה) - אקדמיים וכלל-מוסדיים (כמו דיקנית סטודנטים, ראש יחידה לקידום ההוראה והלמידה, ממונה על טיפול בהטרדות מיניות). למשל באמצעות סדנאות ייעודיות לניהול (קיים בסעיף סדנאות).</t>
  </si>
  <si>
    <t>עידוד נשים ליציאה להשתלמויות ממושכות במכללות (זכות לא-מוקנית במכללות).</t>
  </si>
  <si>
    <t>חלק המדד הכמותי - ריכוז משתנים וניקוד</t>
  </si>
  <si>
    <t>נשים - שיעור הגמול הממוצע (%)
(דוגמא: עבור 30% יש להזין 30 בתא הרלוונטי)</t>
  </si>
  <si>
    <t>גברים - שיעור הגמול הממוצע (%)
(דוגמא: עבור 30% יש להזין 30 בתא הרלוונטי)</t>
  </si>
  <si>
    <t>הגמול המקסימלי המותר לפי הנחיות ות"ת והממונה על השכר (%)
(דוגמא: עבור 30% יש להזין 30 בתא הרלוונטי)</t>
  </si>
  <si>
    <t>את הנתונים לפי רמת המלגה ופירוט תכניות המלגות המרכזיות יש להזין בגיליון "כמותי-מלגות הצטיינות".</t>
  </si>
  <si>
    <t>את נתוני משרות הסגל האקדמי הבכיר למי דרגה ומגדר יש להזין בגיליון  "כמותי-משרות סגל".
הנתונים המוזנים ישמשו להצגה ולחישוב הנתונים בגליון זה.</t>
  </si>
  <si>
    <t>סה"כ חברי וחברות סגל בדרגות פרופ' חבר + פרופ' מן המניין (FTE)</t>
  </si>
  <si>
    <t>סה"כ נשים בדרגות פרופ' חבר + פרופ' מן המניין (FTE)</t>
  </si>
  <si>
    <t>מדד "קו המשווה" להוגנות מגדרית</t>
  </si>
  <si>
    <t>המוסד המגיש:</t>
  </si>
  <si>
    <t>הקובץ מבחין בין מספר סוגי קלט:</t>
  </si>
  <si>
    <t>הסבר ופירוט לגבי ההקלות בגין אירועים מזכים הנהוגות במוסד</t>
  </si>
  <si>
    <t>מספר תקנים משוריינים בשנה</t>
  </si>
  <si>
    <t>קובץ נתונים להגשת התכנית האסטרטגית</t>
  </si>
  <si>
    <t>לדוגמא: מספר חברי סגל (FTE), גמול תפקיד (%), מספר מועמדים למלגות חיצוניות לדוקטורט ועוד.</t>
  </si>
  <si>
    <t>שם הגיליון</t>
  </si>
  <si>
    <t>הסבר</t>
  </si>
  <si>
    <t>הגדרת הנתונים:</t>
  </si>
  <si>
    <t>הסגל האקדמי הבכיר - קליטות</t>
  </si>
  <si>
    <t>גיליון הזנת נתונים</t>
  </si>
  <si>
    <t>חלק מהגליון משמש לריכוז ולהצגה של נתונים מגיליונות
2 ו-3 ובחלקו הוא משמש להזנת נתונים.</t>
  </si>
  <si>
    <t>בקובץ זה יש להזין את הנתונים המבוקשים בהתאם להנחיות שבגליונות השונים ובהתאם לתכניות המוסד בנושא קידום ההוגנות המגדרית.</t>
  </si>
  <si>
    <t>בכל שאלה ובירור אנא פנו אלינו בהתאם לפרטים הבאים:</t>
  </si>
  <si>
    <t>תמר קרביץ</t>
  </si>
  <si>
    <t>אמיר גת</t>
  </si>
  <si>
    <t>Amir@che.org.il</t>
  </si>
  <si>
    <t>Tamar@che.org.il</t>
  </si>
  <si>
    <t>האם תאריך קבלת הדרגה האחרונה של חבר/ת הסגל קיים במערכות השכר הממוחשבות במוסד?</t>
  </si>
  <si>
    <t>קליטות נשים בדרגת מרצה</t>
  </si>
  <si>
    <t>קליטות נשים בדרגת מרצה בכירה</t>
  </si>
  <si>
    <t>קליטות גברים בדרגת מרצה</t>
  </si>
  <si>
    <t>קליטות גברים בדרגת מרצה בכיר</t>
  </si>
  <si>
    <t>שיעורי קליטה: מרצה / מרצה בכירה - נשים</t>
  </si>
  <si>
    <t>שיעורי קליטה: מרצה / מרצה בכיר - גברים</t>
  </si>
  <si>
    <t>השוואת שיעורים -גברים
מול
נשים *</t>
  </si>
  <si>
    <t>שיעור שינוי שנתי בקליטות</t>
  </si>
  <si>
    <t>סמנכ"לים:</t>
  </si>
  <si>
    <t>סגני נשיא ומקביליהם
(במכללות כולל גם ראשי קמפוסים)</t>
  </si>
  <si>
    <t>דיקנים וראשי פקולטות ומקביליהם
(במכללות ובמכללות להכשרת עובדי הוראה כולל גם ראשי בתיה"ס וראשי מערך)</t>
  </si>
  <si>
    <t>ייצוג נשים בקרב בעלי תפקידים במוסד (2)
(כולל את בעלי התפקידים המפורטים בהמשך, לרבות סגני נשיא, דיקנים, סמנכ"לים ועוד)</t>
  </si>
  <si>
    <t>קלט נומרי (מספרי)</t>
  </si>
  <si>
    <t>לדוגמא: הסבר לגבי הסדנאות העוסקות בהטיות מגדריות המופעלות במוסד, הסבר לגבי תכניות המנהיגות המופעלות במוסד ועוד.</t>
  </si>
  <si>
    <t>לדוגמא: איוש תפקידי הנשיא, הרקטור והמנכ"ל ע"י הנשים, הקלות בחובות הוראה בגין אירועים מזכים (כן / לא) ועוד.
בעמידה על התא בו יש להזין נתונים נפתחת רשימה ומתוכה יש לבחור את הערך המתאים.</t>
  </si>
  <si>
    <r>
      <t xml:space="preserve">השוואת שיעורים - גברים מול נשים
</t>
    </r>
    <r>
      <rPr>
        <sz val="11"/>
        <color theme="1"/>
        <rFont val="Arial"/>
        <family val="2"/>
      </rPr>
      <t>(יעד השוויון יושג כאשר יחס השוואת השיעורים יעמוד על 100%
וככל שהיחס קטן מ-100% - אי השוויון גדל)</t>
    </r>
  </si>
  <si>
    <t>מספר נשים מתוך בעלי/בעלות התפקידים</t>
  </si>
  <si>
    <t>טקסט</t>
  </si>
  <si>
    <t>גיבוש תכנית פעולה רגישה מגדרית להתמודדות עם השפעת נזקי הקורונה</t>
  </si>
  <si>
    <t>יוזמות מוסדיות נוספות בתחום עיצוב סביבה מוסדית
תומכת מגדר</t>
  </si>
  <si>
    <t>אחוז תוספת התפקיד ליועצת למניעת הטרדות מיניות
(אם אין תוספת תפקיד יש להזין 0)</t>
  </si>
  <si>
    <t>יחס קליטות בדרגת מרצה מתוך סך הקליטות בדרגות מרצה + מרצה בכיר/ה</t>
  </si>
  <si>
    <t xml:space="preserve">* יעד השוויון יושג כאשר יחס השוואת השיעורים יעמוד על 100%.
ככל שהיחס קטן יותר (וקטן מ-100%), אי השוויון במשתנה זה גדול יותר. </t>
  </si>
  <si>
    <t>מספר חברים/חברות (כולל יו"ר)</t>
  </si>
  <si>
    <t>מספר מחזורים בשנה:</t>
  </si>
  <si>
    <t>מספר שעות בכל מחזור:</t>
  </si>
  <si>
    <t>מספר משתתפים בכלל המחזורים:</t>
  </si>
  <si>
    <r>
      <t xml:space="preserve">ועדת השתלמויות וכספי מחקר </t>
    </r>
    <r>
      <rPr>
        <sz val="11"/>
        <color theme="1"/>
        <rFont val="Arial"/>
        <family val="2"/>
      </rPr>
      <t>(מכללות בלבד)</t>
    </r>
    <r>
      <rPr>
        <b/>
        <sz val="11"/>
        <color theme="1"/>
        <rFont val="Arial"/>
        <family val="2"/>
      </rPr>
      <t>:</t>
    </r>
  </si>
  <si>
    <r>
      <t xml:space="preserve">ייצוג נשים בוועדות מינויים פקולטטיות
</t>
    </r>
    <r>
      <rPr>
        <sz val="11"/>
        <color theme="1"/>
        <rFont val="Arial"/>
        <family val="2"/>
      </rPr>
      <t>(במוסדות  בהם ועדות אלו קיימות)</t>
    </r>
    <r>
      <rPr>
        <b/>
        <sz val="11"/>
        <color theme="1"/>
        <rFont val="Arial"/>
        <family val="2"/>
      </rPr>
      <t>:</t>
    </r>
  </si>
  <si>
    <r>
      <t xml:space="preserve">ייצוג נשים בוועדת איתור לנשיא/ה:
</t>
    </r>
    <r>
      <rPr>
        <sz val="11"/>
        <color theme="1"/>
        <rFont val="Arial"/>
        <family val="2"/>
      </rPr>
      <t>(בשנים בהן הוועדה אינה קיימת הינכם מתבקשים לא להזין דבר בתאים המוצהבים).</t>
    </r>
  </si>
  <si>
    <t>שיעור המועמדות</t>
  </si>
  <si>
    <t>דוגמאות ליוזמות מוסדיות</t>
  </si>
  <si>
    <t>מידע</t>
  </si>
  <si>
    <t>הקלות בחובות הוראה</t>
  </si>
  <si>
    <t>האם קיים במוסד?
(יש לעמוד על התאים ולבחור תשובה מתוך הרשימה)</t>
  </si>
  <si>
    <t>התחשבות בהליך הקידום</t>
  </si>
  <si>
    <r>
      <t xml:space="preserve">הקלה נוספת </t>
    </r>
    <r>
      <rPr>
        <sz val="11"/>
        <color theme="1"/>
        <rFont val="Arial"/>
        <family val="2"/>
      </rPr>
      <t xml:space="preserve">(בחלק הצבוע משמאל יש לפרט את מהות ההקלה) </t>
    </r>
  </si>
  <si>
    <t>מספר נשים שיצאו להשתלמות ממושכת בשנה השוטפת</t>
  </si>
  <si>
    <t>מספר גברים שיצאו להשתלמות ממושכת בשנה השוטפת</t>
  </si>
  <si>
    <t>מספר נשים מתוך סך היוצאים להשתלמות ממושכת</t>
  </si>
  <si>
    <t>משך ההשתלמות המאושרת הממוצעת לנשים (בחודשים)</t>
  </si>
  <si>
    <t>משך ההשתלמות המאושרת הממוצעת לגברים (בחודשים)</t>
  </si>
  <si>
    <t>יחס ההשתלמות הממוצעת - נשים לעומת גברים</t>
  </si>
  <si>
    <t>הפחתת שעות הוראה לטובת עידוד מחקר</t>
  </si>
  <si>
    <t>מספר חברות הסגל להן הוענקה ההטבה בשנה השוטפת</t>
  </si>
  <si>
    <t>מספר חברי הסגל (גברים) להם הוענקה ההטבה בשנה השוטפת</t>
  </si>
  <si>
    <t>היקף ההטבה (בשעות הוראה)</t>
  </si>
  <si>
    <t>יחס ההטבות - נשים לעומת גברים</t>
  </si>
  <si>
    <t>מספר הנשים מתוך סך הזוכים בהטבה</t>
  </si>
  <si>
    <r>
      <t xml:space="preserve">חלוקה מגדרית שוויונית בכל הנוגע לזכויות שאינן מוקנות  בהתאם ליחס הנשים בסגל </t>
    </r>
    <r>
      <rPr>
        <sz val="11"/>
        <color theme="1"/>
        <rFont val="Arial"/>
        <family val="2"/>
      </rPr>
      <t>(מכללות בלבד)</t>
    </r>
  </si>
  <si>
    <t>השתלמות ממושכת</t>
  </si>
  <si>
    <t>סדנאות להכרה ולימוד של הטיות מגדריות
וכיצד להימנע מהן</t>
  </si>
  <si>
    <t>שם התוכנית:</t>
  </si>
  <si>
    <t>השינוי בשיעור הנשים בסגל האקדמי הבכיר:</t>
  </si>
  <si>
    <t>השינוי בשיעור הנשים בדרגות
פרופ' חבר + פרופ' מן המנין:</t>
  </si>
  <si>
    <t>בתאים המוצהבים יש להזין נתונים נומריים כנדרש.</t>
  </si>
  <si>
    <t>גמולי תפקיד</t>
  </si>
  <si>
    <t>אוניברסיטאות: גמול תפקיד לסגני נשיא, דיקנים, ראשי בתיה"ס וסגן רקטור
מכללות אקדמיות ומכללות לחינוך: סגני נשיא (ראשי קמפוס), ראשי מחלקות / חוגים / בתיה"ס, ראשי מערך ומקבילותיהם</t>
  </si>
  <si>
    <r>
      <t xml:space="preserve">בעלי תפקידים אחרים
</t>
    </r>
    <r>
      <rPr>
        <sz val="11"/>
        <color theme="1"/>
        <rFont val="Arial"/>
        <family val="2"/>
      </rPr>
      <t xml:space="preserve">(בחלק הצבוע משמאל יש לפרט את רשימת בעלי התפקידים האחרים) </t>
    </r>
  </si>
  <si>
    <t>הסגל האקדמי הבכיר - הרכב מגדרי</t>
  </si>
  <si>
    <t>חג פסח שמח,</t>
  </si>
  <si>
    <t>הקובץ כולל את הגיליונות הבאים (הגיליון הנוכחי - גיליון הפתיחה, אינו נכלל בטבלה):</t>
  </si>
  <si>
    <r>
      <t xml:space="preserve">שהייה ממוצעת בדרגת מרצה - נשים מול גברים
</t>
    </r>
    <r>
      <rPr>
        <sz val="11"/>
        <color theme="1"/>
        <rFont val="Arial"/>
        <family val="2"/>
      </rPr>
      <t>(ככל שהנתון המחושב גדול מ-1 הפער בין הנשים לגברים גדול יותר)</t>
    </r>
  </si>
  <si>
    <r>
      <t xml:space="preserve">שהייה ממוצעת בדרגת מרצה בכיר - נשים מול גברים
</t>
    </r>
    <r>
      <rPr>
        <sz val="11"/>
        <color theme="1"/>
        <rFont val="Arial"/>
        <family val="2"/>
      </rPr>
      <t>(ככל שהנתון המחושב גדול מ-1 הפער בין הנשים לגברים גדול יותר)</t>
    </r>
  </si>
  <si>
    <r>
      <t xml:space="preserve">שהייה בדרגת פרופ' חבר - נשים מול גברים
</t>
    </r>
    <r>
      <rPr>
        <sz val="11"/>
        <color theme="1"/>
        <rFont val="Arial"/>
        <family val="2"/>
      </rPr>
      <t>(ככל שהנתון המחושב גדול מ-1 הפער בין הנשים לגברים גדול יותר)</t>
    </r>
  </si>
  <si>
    <r>
      <t>שיעור הגמול הממוצע לנשים ביחס לתקרה המותרת
(</t>
    </r>
    <r>
      <rPr>
        <sz val="11"/>
        <color theme="1"/>
        <rFont val="Arial"/>
        <family val="2"/>
      </rPr>
      <t>ערכים הגבוהים מ-100% משמעותם חריגה מתקרת הגמול המותרת</t>
    </r>
    <r>
      <rPr>
        <b/>
        <sz val="11"/>
        <color theme="1"/>
        <rFont val="Arial"/>
        <family val="2"/>
      </rPr>
      <t>)</t>
    </r>
  </si>
  <si>
    <r>
      <t xml:space="preserve">שיעור הגמול הממוצע לנשים ביחס
לשיעור הגמול הממוצע לגברים
</t>
    </r>
    <r>
      <rPr>
        <sz val="11"/>
        <color theme="1"/>
        <rFont val="Arial"/>
        <family val="2"/>
      </rPr>
      <t>(ככל שהיחס קרוב יותר ל-1 - אי השוויון מצטמצם. יחס קטן מ-1 - הגמול הממוצע לנשים נמוך יותר מהגמול הממוצע לגברים, ולהיפך)</t>
    </r>
  </si>
  <si>
    <t>לא להזנה. שם המוסד ילקח אוטומטית משורת "המוסד" בגיליון "דף פתיחה".</t>
  </si>
  <si>
    <t>3. נתוני תשפ"א ואילך יחושבו ע"י המוסד בהתאם לתחזיותיו לגבי התפתחות מצבת הסגל והתפתחות שיעור הנשים בסגל. את הנתונים יש להזין בתאים המתאימים בטבלאות שבגיליון זה.</t>
  </si>
  <si>
    <t>2. נתוני הקליטות בתשע"ט ובתש"פ יועברו אליכם ע"י הצוות המקצועי במל"ג/ות"ת במייל נפרד. את הנתונים עליכם להזין בתאים המתאימים בטבלה שבגליון זה. נתונים אלה ישמשו כבסיס לתכנית המוגשת ע"י המוסד.</t>
  </si>
  <si>
    <t>מספר
קליטות</t>
  </si>
  <si>
    <t>נתונים אלה מחושבים מתוך הנתונים המוזנים בהמשך הטבלה.</t>
  </si>
  <si>
    <t>מלגות מצויינות לדוקטורנטים</t>
  </si>
  <si>
    <t>בהסברים לתכנית יש להתייחס לנושא התקנים היעודיים לנשים הקיימים במוסד לרבות התייחסות לעיגון הנושא בכללי המוסד, מספר התקנים המשוריינים בשנה / בתקופה, פקולטות או תחומים בהם מיושם הנושא וכיו"ב.</t>
  </si>
  <si>
    <t>בהסברים לתכנית יש להתייחס לנושא ההקלות בגין אירועים מזכים הנהוגות במוסד, לרבות התייחסות לעיגון הנושא בכללי המוסד, קהל היעד, תחומי ההקלות, תקופת ההקלות, סייגים וכיו"ב.</t>
  </si>
  <si>
    <t>בהסברים לתכנית יש לכלול תיאור קצר של מעמד היועצת במוסדכם, מי הגורם הגורם המגבה של היועצת ולמי חובת הדיווח של היועצת, דרגתה של היועצת, משאבים העומדים לרשותה וכיו"ב.</t>
  </si>
  <si>
    <t>בהסברים לתכנית יש לכלול התייחסות למדיניות המוסד לגבי זכויות  שאינן מוקנות לרבות הוצאת חברי/ות סגל לשבתון (השתלמות ממושכת), הפחתת שעות הוראה לטובת עידוד מחקר וכיו"ב.</t>
  </si>
  <si>
    <t>בהסברים לתכנית יש להתייחס ליוזמות רלוונטיות נוספות הנהוגות במוסד ולפרט לגביהן.</t>
  </si>
  <si>
    <t>בהמשך לנתונים אותם יש להזין בקובץ זה הנכן מתבקשות לצרף גם קובץ הסברים שיתייחס לנושאים השונים שבהמשך. קובץ ההסברים יכלול התייחסות להנחות העומדות בבסיס התפתחות נותוני הסגל והקליטות, פעילויות ויוזמות הקיימות במוסד המיועדות לקידום ההוגנות המגדרית, הערות והסתייגויות וכיו"ב.</t>
  </si>
  <si>
    <t>הנתונים כוללים את חברי הסגל האקדמי הבכיר בתקציב הרגיל* בדרגות הבאות: פרופ' מן המניין, פרופ' חבר, מרצה בכיר ומרצה.</t>
  </si>
  <si>
    <t>הנתונים כוללים חברי סגל פעילים, בשבתון ובחופשת לידה. הנתונים כוללים בעלי תפקידים.</t>
  </si>
  <si>
    <t>* מכון ויצמן למדע - נתוני תקציב מחקר.</t>
  </si>
  <si>
    <t>1. נתוני הסגל בתש"פ יועברו אליכם ע"י הצוות המקצועי במל"ג/ות"ת במייל נפרד. את הנתונים עליכם להזין בתאים המתאימים בטבלה המתאימה שבגיליון זה. נתוני תש"פ ישמשו כבסיס לתכנית המוגשת ע"י המוסד.</t>
  </si>
  <si>
    <t>2. נתוני תשפ"א ואילך יחושבו ע"י המוסד בהתאם לתחזיותיו לגבי התפתחות מצבת הסגל והתפתחות שיעור הנשים בסגל. את הנתונים יש להזין בתאים המתאימים בטבלאות שבגיליון זה.</t>
  </si>
  <si>
    <t>נתוני תש"פ לקוחים מתוך מאגר הסגל הממוחשב של ות"ת לשנה"ל תש"פ (סמסטר א') בהתאם לדיווחי המוסדות.</t>
  </si>
  <si>
    <t>נתוני תשע"ט ותש"פ לקוחים מתוך מאגר הסגל הממוחשב של ות"ת לשנה"ל תש"פ (סמסטר א') בהתאם לדיווחי המוסדות.</t>
  </si>
  <si>
    <t>ערכי המשתנים המרכיבים את מדד "קו המשווה" יחושבו על בסיס הנתונים המוזנים והתכנית האסטרטגית הכתובה שיועברו ע"י המוסדות.</t>
  </si>
  <si>
    <t xml:space="preserve">כדי לייעל את בדיקת התכניות האסטרטגיות וניתוחן בהמשך נבקשכן להיצמד למתכונת הזנת הנתונים והדיווח המבוקשות. כדי למנוע שינוי של הקובץ "נעלנו" את הגיליונות השונים ואפשרנו הזנה של נתונים רק במקומות המיועדים לכך. נבקשכם לא לשנות את הקובץ ללא תיאום מראש עם הצוות המקצועי בות"ת. </t>
  </si>
  <si>
    <t>כמותי - מלגות הצטיינות</t>
  </si>
  <si>
    <r>
      <t xml:space="preserve">התחשבות באירועים מזכים: 
</t>
    </r>
    <r>
      <rPr>
        <sz val="11"/>
        <color theme="1"/>
        <rFont val="Arial"/>
        <family val="2"/>
      </rPr>
      <t>(כולל טיפולי פוריות, שמירת הריון לידה, אימוץ או קבלת ילד למשמורת וכיו"ב בהתאם להוראות הדין).</t>
    </r>
  </si>
  <si>
    <t>טרם 
הוזן</t>
  </si>
  <si>
    <t>פרופ' 
מן המניין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</si>
</sst>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_ * #,##0_ ;_ * \-#,##0_ ;_ * &quot;-&quot;??_ ;_ @_ "/>
    <numFmt numFmtId="166" formatCode="_ * #,##0.0_ ;_ * \-#,##0.0_ ;_ * &quot;-&quot;??_ ;_ @_ "/>
    <numFmt numFmtId="167" formatCode="0.0"/>
  </numFmts>
  <fonts count="23" x14ac:knownFonts="1">
    <font>
      <sz val="11"/>
      <color theme="1"/>
      <name val="Arial"/>
      <family val="2"/>
      <charset val="177"/>
      <scheme val="minor"/>
    </font>
    <font>
      <b/>
      <sz val="11"/>
      <color theme="1"/>
      <name val="Arial"/>
      <family val="2"/>
      <scheme val="minor"/>
    </font>
    <font>
      <sz val="11"/>
      <color theme="1"/>
      <name val="Arial"/>
      <family val="2"/>
      <scheme val="minor"/>
    </font>
    <font>
      <b/>
      <sz val="12"/>
      <color theme="1"/>
      <name val="Arial"/>
      <family val="2"/>
      <scheme val="minor"/>
    </font>
    <font>
      <b/>
      <sz val="11"/>
      <color theme="1"/>
      <name val="Arial"/>
      <family val="2"/>
    </font>
    <font>
      <sz val="11"/>
      <color theme="1"/>
      <name val="Arial"/>
      <family val="2"/>
    </font>
    <font>
      <sz val="10"/>
      <name val="Arial"/>
      <family val="2"/>
    </font>
    <font>
      <sz val="11"/>
      <color theme="1"/>
      <name val="Arial"/>
      <family val="2"/>
      <charset val="177"/>
      <scheme val="minor"/>
    </font>
    <font>
      <b/>
      <sz val="11"/>
      <color rgb="FFFF0000"/>
      <name val="Arial"/>
      <family val="2"/>
      <scheme val="minor"/>
    </font>
    <font>
      <sz val="11"/>
      <color theme="1"/>
      <name val="Calibri"/>
      <family val="2"/>
    </font>
    <font>
      <u/>
      <sz val="11"/>
      <color theme="10"/>
      <name val="Arial"/>
      <family val="2"/>
      <charset val="177"/>
      <scheme val="minor"/>
    </font>
    <font>
      <b/>
      <sz val="11"/>
      <name val="Arial"/>
      <family val="2"/>
      <scheme val="minor"/>
    </font>
    <font>
      <sz val="11"/>
      <color rgb="FFFF0000"/>
      <name val="Arial"/>
      <family val="2"/>
      <charset val="177"/>
      <scheme val="minor"/>
    </font>
    <font>
      <b/>
      <sz val="14"/>
      <color theme="1"/>
      <name val="Arial"/>
      <family val="2"/>
      <scheme val="minor"/>
    </font>
    <font>
      <b/>
      <sz val="12"/>
      <color theme="1"/>
      <name val="Arial"/>
      <family val="2"/>
    </font>
    <font>
      <sz val="11"/>
      <color theme="1"/>
      <name val="Wingdings"/>
      <charset val="2"/>
    </font>
    <font>
      <sz val="12"/>
      <color theme="1"/>
      <name val="Arial"/>
      <family val="2"/>
      <charset val="177"/>
      <scheme val="minor"/>
    </font>
    <font>
      <sz val="12"/>
      <name val="Arial"/>
      <family val="2"/>
      <scheme val="minor"/>
    </font>
    <font>
      <b/>
      <sz val="16"/>
      <color theme="1"/>
      <name val="Arial"/>
      <family val="2"/>
      <scheme val="minor"/>
    </font>
    <font>
      <sz val="12"/>
      <color rgb="FFFF0000"/>
      <name val="Arial"/>
      <family val="2"/>
      <charset val="177"/>
      <scheme val="minor"/>
    </font>
    <font>
      <b/>
      <sz val="14"/>
      <color rgb="FFFF0000"/>
      <name val="Arial"/>
      <family val="2"/>
      <scheme val="minor"/>
    </font>
    <font>
      <b/>
      <sz val="9"/>
      <color indexed="81"/>
      <name val="Tahoma"/>
      <family val="2"/>
    </font>
    <font>
      <sz val="12"/>
      <color theme="1"/>
      <name val="Arial"/>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auto="1"/>
      </bottom>
      <diagonal/>
    </border>
    <border>
      <left/>
      <right/>
      <top style="hair">
        <color auto="1"/>
      </top>
      <bottom style="hair">
        <color auto="1"/>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left/>
      <right/>
      <top style="hair">
        <color auto="1"/>
      </top>
      <bottom/>
      <diagonal/>
    </border>
  </borders>
  <cellStyleXfs count="6">
    <xf numFmtId="0" fontId="0" fillId="0" borderId="0"/>
    <xf numFmtId="0" fontId="2" fillId="0" borderId="0"/>
    <xf numFmtId="0" fontId="6" fillId="0" borderId="0"/>
    <xf numFmtId="9" fontId="7" fillId="0" borderId="0" applyFont="0" applyFill="0" applyBorder="0" applyAlignment="0" applyProtection="0"/>
    <xf numFmtId="0" fontId="10" fillId="0" borderId="0" applyNumberFormat="0" applyFill="0" applyBorder="0" applyAlignment="0" applyProtection="0"/>
    <xf numFmtId="43" fontId="7" fillId="0" borderId="0" applyFont="0" applyFill="0" applyBorder="0" applyAlignment="0" applyProtection="0"/>
  </cellStyleXfs>
  <cellXfs count="670">
    <xf numFmtId="0" fontId="0" fillId="0" borderId="0" xfId="0"/>
    <xf numFmtId="0" fontId="0" fillId="0" borderId="0" xfId="0" applyBorder="1" applyAlignment="1">
      <alignment horizontal="center"/>
    </xf>
    <xf numFmtId="0" fontId="0" fillId="0" borderId="0" xfId="0" applyBorder="1"/>
    <xf numFmtId="0" fontId="3" fillId="0" borderId="0" xfId="0" applyFont="1" applyBorder="1" applyAlignment="1"/>
    <xf numFmtId="0" fontId="1" fillId="0" borderId="0" xfId="0" applyFont="1" applyBorder="1" applyAlignment="1">
      <alignment horizontal="center"/>
    </xf>
    <xf numFmtId="0" fontId="0" fillId="0" borderId="0" xfId="0" applyFill="1" applyBorder="1"/>
    <xf numFmtId="0" fontId="4" fillId="0" borderId="0" xfId="0" applyFont="1" applyFill="1" applyBorder="1" applyAlignment="1">
      <alignment horizontal="center" vertical="center" wrapText="1" readingOrder="2"/>
    </xf>
    <xf numFmtId="0" fontId="1" fillId="0" borderId="0" xfId="0" applyFont="1" applyFill="1" applyBorder="1" applyAlignment="1">
      <alignment horizontal="center"/>
    </xf>
    <xf numFmtId="0" fontId="5" fillId="0" borderId="0" xfId="0" applyFont="1" applyFill="1" applyBorder="1" applyAlignment="1">
      <alignment horizontal="right" wrapText="1" readingOrder="2"/>
    </xf>
    <xf numFmtId="0" fontId="0" fillId="0" borderId="0" xfId="0" applyFill="1" applyBorder="1" applyAlignment="1">
      <alignment vertical="center"/>
    </xf>
    <xf numFmtId="0" fontId="5" fillId="0" borderId="0" xfId="0" applyFont="1" applyBorder="1" applyAlignment="1">
      <alignment horizontal="right" wrapText="1" readingOrder="2"/>
    </xf>
    <xf numFmtId="0" fontId="4" fillId="0" borderId="0" xfId="0" applyFont="1" applyBorder="1" applyAlignment="1">
      <alignment horizontal="center" wrapText="1" readingOrder="2"/>
    </xf>
    <xf numFmtId="0" fontId="5" fillId="0" borderId="0" xfId="0" applyFont="1" applyBorder="1" applyAlignment="1">
      <alignment horizontal="right" vertical="center" wrapText="1" readingOrder="2"/>
    </xf>
    <xf numFmtId="0" fontId="1" fillId="0" borderId="0" xfId="0" applyFont="1" applyBorder="1" applyAlignment="1">
      <alignment horizontal="center" vertical="center"/>
    </xf>
    <xf numFmtId="0" fontId="5" fillId="0" borderId="0" xfId="0" applyFont="1" applyBorder="1" applyAlignment="1">
      <alignment horizontal="center" wrapText="1" readingOrder="2"/>
    </xf>
    <xf numFmtId="0" fontId="0" fillId="0" borderId="0" xfId="0" applyFill="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center" vertical="center"/>
    </xf>
    <xf numFmtId="0" fontId="0" fillId="0" borderId="0" xfId="0" applyFill="1" applyBorder="1" applyAlignment="1"/>
    <xf numFmtId="0" fontId="5" fillId="0" borderId="0" xfId="0" applyFont="1" applyFill="1" applyBorder="1" applyAlignment="1">
      <alignment horizontal="center" wrapText="1" readingOrder="2"/>
    </xf>
    <xf numFmtId="0" fontId="4" fillId="0" borderId="0" xfId="0" applyFont="1" applyFill="1" applyBorder="1" applyAlignment="1">
      <alignment horizontal="center" vertical="center" wrapText="1" readingOrder="2"/>
    </xf>
    <xf numFmtId="0" fontId="4" fillId="0" borderId="0" xfId="0" applyFont="1" applyBorder="1" applyAlignment="1">
      <alignment horizontal="center" wrapText="1" readingOrder="2"/>
    </xf>
    <xf numFmtId="0" fontId="4" fillId="0" borderId="0" xfId="0" applyFont="1" applyFill="1" applyBorder="1" applyAlignment="1">
      <alignment horizontal="center" vertical="center" wrapText="1" readingOrder="2"/>
    </xf>
    <xf numFmtId="0" fontId="3" fillId="0" borderId="0" xfId="0" applyFont="1" applyBorder="1" applyAlignment="1">
      <alignment horizontal="center"/>
    </xf>
    <xf numFmtId="0" fontId="5" fillId="0" borderId="0" xfId="0" applyFont="1" applyFill="1" applyBorder="1" applyAlignment="1">
      <alignment vertical="center" wrapText="1" readingOrder="2"/>
    </xf>
    <xf numFmtId="0" fontId="0" fillId="0" borderId="1" xfId="0" applyFill="1" applyBorder="1"/>
    <xf numFmtId="0" fontId="5" fillId="0" borderId="1" xfId="0" applyFont="1" applyFill="1" applyBorder="1" applyAlignment="1">
      <alignment horizontal="center" wrapText="1" readingOrder="2"/>
    </xf>
    <xf numFmtId="0" fontId="5" fillId="0" borderId="1" xfId="0" applyFont="1" applyFill="1" applyBorder="1" applyAlignment="1">
      <alignment horizontal="right" wrapText="1" readingOrder="2"/>
    </xf>
    <xf numFmtId="0" fontId="4" fillId="0" borderId="0" xfId="0" applyFont="1" applyFill="1" applyBorder="1" applyAlignment="1">
      <alignment horizontal="center" wrapText="1" readingOrder="2"/>
    </xf>
    <xf numFmtId="0" fontId="4" fillId="0" borderId="2" xfId="0" applyFont="1" applyFill="1" applyBorder="1" applyAlignment="1">
      <alignment horizontal="center" wrapText="1" readingOrder="2"/>
    </xf>
    <xf numFmtId="0" fontId="0" fillId="0" borderId="1" xfId="0" applyFill="1" applyBorder="1" applyAlignment="1">
      <alignment horizontal="center"/>
    </xf>
    <xf numFmtId="9" fontId="5" fillId="0" borderId="0" xfId="3" applyFont="1" applyFill="1" applyBorder="1" applyAlignment="1">
      <alignment horizontal="center" wrapText="1" readingOrder="2"/>
    </xf>
    <xf numFmtId="0" fontId="5" fillId="0" borderId="0" xfId="0" applyFont="1" applyFill="1" applyBorder="1" applyAlignment="1">
      <alignment horizontal="center" wrapText="1"/>
    </xf>
    <xf numFmtId="9" fontId="5" fillId="0" borderId="0" xfId="0" applyNumberFormat="1" applyFont="1" applyFill="1" applyBorder="1" applyAlignment="1">
      <alignment horizontal="center" wrapText="1"/>
    </xf>
    <xf numFmtId="9" fontId="5" fillId="0" borderId="1" xfId="3" applyFont="1" applyFill="1" applyBorder="1" applyAlignment="1">
      <alignment horizontal="center" wrapText="1" readingOrder="2"/>
    </xf>
    <xf numFmtId="0" fontId="1" fillId="0" borderId="1" xfId="0" applyFont="1" applyFill="1" applyBorder="1" applyAlignment="1">
      <alignment horizontal="center"/>
    </xf>
    <xf numFmtId="9" fontId="5" fillId="0" borderId="0" xfId="0" applyNumberFormat="1" applyFont="1" applyFill="1" applyBorder="1" applyAlignment="1">
      <alignment horizontal="center" wrapText="1" readingOrder="2"/>
    </xf>
    <xf numFmtId="0" fontId="4" fillId="3" borderId="0" xfId="0" applyFont="1" applyFill="1" applyBorder="1" applyAlignment="1">
      <alignment horizontal="center" wrapText="1" readingOrder="2"/>
    </xf>
    <xf numFmtId="0" fontId="0" fillId="0" borderId="1" xfId="0" applyBorder="1" applyAlignment="1">
      <alignment horizontal="center"/>
    </xf>
    <xf numFmtId="0" fontId="4" fillId="0" borderId="1" xfId="0" applyFont="1" applyFill="1" applyBorder="1" applyAlignment="1">
      <alignment horizontal="center" vertical="center" wrapText="1" readingOrder="2"/>
    </xf>
    <xf numFmtId="0" fontId="0" fillId="0" borderId="3" xfId="0" applyBorder="1" applyAlignment="1">
      <alignment horizontal="center"/>
    </xf>
    <xf numFmtId="0" fontId="4" fillId="0" borderId="3" xfId="0" applyFont="1" applyFill="1" applyBorder="1" applyAlignment="1">
      <alignment horizontal="center" vertical="center" wrapText="1" readingOrder="2"/>
    </xf>
    <xf numFmtId="0" fontId="1" fillId="0" borderId="3" xfId="0" applyFont="1" applyBorder="1" applyAlignment="1">
      <alignment horizontal="center"/>
    </xf>
    <xf numFmtId="0" fontId="1" fillId="0" borderId="3" xfId="0" applyFont="1" applyBorder="1" applyAlignment="1">
      <alignment horizontal="right"/>
    </xf>
    <xf numFmtId="0" fontId="0" fillId="0" borderId="3" xfId="0" applyBorder="1"/>
    <xf numFmtId="0" fontId="4" fillId="2" borderId="3" xfId="0" applyFont="1" applyFill="1" applyBorder="1" applyAlignment="1">
      <alignment horizontal="center" wrapText="1" readingOrder="2"/>
    </xf>
    <xf numFmtId="0" fontId="0" fillId="0" borderId="2" xfId="0" applyFill="1" applyBorder="1" applyAlignment="1">
      <alignment horizontal="center"/>
    </xf>
    <xf numFmtId="0" fontId="4" fillId="3" borderId="2" xfId="0" applyFont="1" applyFill="1" applyBorder="1" applyAlignment="1">
      <alignment horizontal="center" wrapText="1" readingOrder="2"/>
    </xf>
    <xf numFmtId="0" fontId="0" fillId="0" borderId="6" xfId="0" applyBorder="1"/>
    <xf numFmtId="0" fontId="1" fillId="2" borderId="0"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xf>
    <xf numFmtId="0" fontId="0" fillId="0" borderId="0" xfId="0" applyBorder="1" applyAlignment="1">
      <alignment horizontal="center"/>
    </xf>
    <xf numFmtId="0" fontId="4" fillId="0" borderId="0" xfId="0" applyFont="1" applyFill="1" applyBorder="1" applyAlignment="1">
      <alignment vertical="center" wrapText="1" readingOrder="2"/>
    </xf>
    <xf numFmtId="0" fontId="0" fillId="0" borderId="0" xfId="0" applyBorder="1" applyAlignment="1">
      <alignment horizontal="center" vertical="center"/>
    </xf>
    <xf numFmtId="0" fontId="0" fillId="0" borderId="0" xfId="0" applyFill="1" applyBorder="1" applyAlignment="1">
      <alignment horizontal="center" vertical="center"/>
    </xf>
    <xf numFmtId="0" fontId="1" fillId="0" borderId="0" xfId="0" applyFont="1" applyBorder="1" applyAlignment="1">
      <alignment horizontal="right"/>
    </xf>
    <xf numFmtId="0" fontId="0" fillId="0" borderId="0" xfId="0" applyBorder="1" applyAlignment="1">
      <alignment horizontal="center"/>
    </xf>
    <xf numFmtId="0" fontId="0" fillId="0" borderId="0" xfId="0" applyBorder="1" applyAlignment="1">
      <alignment vertical="center" wrapText="1" readingOrder="2"/>
    </xf>
    <xf numFmtId="0" fontId="1" fillId="0" borderId="0" xfId="0" applyFont="1" applyFill="1" applyBorder="1" applyAlignment="1">
      <alignment horizontal="right"/>
    </xf>
    <xf numFmtId="0" fontId="0" fillId="0" borderId="0" xfId="0" applyBorder="1" applyAlignment="1">
      <alignment horizontal="right" vertical="center" wrapText="1" readingOrder="2"/>
    </xf>
    <xf numFmtId="0" fontId="4" fillId="0" borderId="4" xfId="0" applyFont="1" applyFill="1" applyBorder="1" applyAlignment="1">
      <alignment horizontal="center" vertical="center" wrapText="1" readingOrder="2"/>
    </xf>
    <xf numFmtId="0" fontId="0" fillId="0" borderId="0" xfId="0" applyBorder="1" applyAlignment="1">
      <alignment horizontal="center"/>
    </xf>
    <xf numFmtId="9" fontId="11" fillId="2" borderId="11" xfId="3" applyFont="1" applyFill="1" applyBorder="1" applyAlignment="1">
      <alignment horizontal="center" vertical="center"/>
    </xf>
    <xf numFmtId="0" fontId="0" fillId="0" borderId="7" xfId="0" applyBorder="1" applyAlignment="1">
      <alignment horizontal="center" vertical="center"/>
    </xf>
    <xf numFmtId="0" fontId="5" fillId="0" borderId="7" xfId="0" applyFont="1" applyFill="1" applyBorder="1" applyAlignment="1">
      <alignment horizontal="right" vertical="center" wrapText="1" readingOrder="2"/>
    </xf>
    <xf numFmtId="0" fontId="4" fillId="0" borderId="7" xfId="0" applyFont="1" applyFill="1" applyBorder="1" applyAlignment="1">
      <alignment horizontal="center" vertical="center" wrapText="1" readingOrder="2"/>
    </xf>
    <xf numFmtId="0" fontId="4" fillId="0" borderId="7" xfId="0" quotePrefix="1" applyFont="1" applyFill="1" applyBorder="1" applyAlignment="1">
      <alignment horizontal="center" vertical="center" wrapText="1" readingOrder="2"/>
    </xf>
    <xf numFmtId="0" fontId="0" fillId="0" borderId="7" xfId="0" applyBorder="1"/>
    <xf numFmtId="0" fontId="4" fillId="2" borderId="7" xfId="0" applyFont="1" applyFill="1" applyBorder="1" applyAlignment="1">
      <alignment horizontal="center" vertical="center" wrapText="1" readingOrder="2"/>
    </xf>
    <xf numFmtId="164" fontId="4" fillId="2" borderId="7" xfId="3" applyNumberFormat="1" applyFont="1" applyFill="1" applyBorder="1" applyAlignment="1">
      <alignment horizontal="center" vertical="center" wrapText="1" readingOrder="2"/>
    </xf>
    <xf numFmtId="0" fontId="5" fillId="0" borderId="7" xfId="0" applyFont="1" applyFill="1" applyBorder="1" applyAlignment="1">
      <alignment vertical="center" wrapText="1" readingOrder="2"/>
    </xf>
    <xf numFmtId="0" fontId="5" fillId="0" borderId="7" xfId="0" applyFont="1" applyFill="1" applyBorder="1" applyAlignment="1">
      <alignment horizontal="center" vertical="center" wrapText="1" readingOrder="2"/>
    </xf>
    <xf numFmtId="0" fontId="0" fillId="0" borderId="7" xfId="0" applyFill="1" applyBorder="1" applyAlignment="1">
      <alignment horizontal="center" vertical="center"/>
    </xf>
    <xf numFmtId="0" fontId="0" fillId="0" borderId="7" xfId="0" applyFill="1" applyBorder="1" applyAlignment="1">
      <alignment vertical="center"/>
    </xf>
    <xf numFmtId="0" fontId="1" fillId="0" borderId="7" xfId="0" applyFont="1" applyBorder="1" applyAlignment="1">
      <alignment horizontal="center" vertical="center"/>
    </xf>
    <xf numFmtId="0" fontId="4" fillId="0" borderId="7" xfId="0" applyFont="1" applyFill="1" applyBorder="1" applyAlignment="1">
      <alignment vertical="center" wrapText="1" readingOrder="2"/>
    </xf>
    <xf numFmtId="0" fontId="1" fillId="0" borderId="7" xfId="0" applyFont="1" applyFill="1" applyBorder="1"/>
    <xf numFmtId="164" fontId="1" fillId="0" borderId="7" xfId="3" applyNumberFormat="1" applyFont="1" applyFill="1" applyBorder="1" applyAlignment="1">
      <alignment horizontal="center" vertical="center"/>
    </xf>
    <xf numFmtId="0" fontId="4" fillId="0" borderId="7" xfId="0" applyFont="1" applyFill="1" applyBorder="1" applyAlignment="1">
      <alignment horizontal="right" vertical="center" wrapText="1" readingOrder="2"/>
    </xf>
    <xf numFmtId="0" fontId="10" fillId="0" borderId="7" xfId="4" applyFill="1" applyBorder="1" applyAlignment="1">
      <alignment horizontal="right" vertical="center" wrapText="1" readingOrder="2"/>
    </xf>
    <xf numFmtId="0" fontId="1" fillId="0" borderId="7" xfId="0" applyFont="1" applyBorder="1"/>
    <xf numFmtId="0" fontId="0" fillId="0" borderId="7" xfId="0" applyFill="1" applyBorder="1" applyAlignment="1">
      <alignment wrapText="1"/>
    </xf>
    <xf numFmtId="0" fontId="0" fillId="0" borderId="7" xfId="0" applyFill="1" applyBorder="1" applyAlignment="1">
      <alignment vertical="center" wrapText="1"/>
    </xf>
    <xf numFmtId="0" fontId="0" fillId="0" borderId="7" xfId="0" applyFill="1" applyBorder="1" applyAlignment="1">
      <alignment horizontal="right" vertical="center" wrapText="1" readingOrder="2"/>
    </xf>
    <xf numFmtId="0" fontId="0" fillId="0" borderId="7" xfId="0" applyBorder="1" applyAlignment="1">
      <alignment vertical="center"/>
    </xf>
    <xf numFmtId="0" fontId="0" fillId="0" borderId="7" xfId="0" applyFill="1" applyBorder="1"/>
    <xf numFmtId="0" fontId="5" fillId="0" borderId="7" xfId="0" applyFont="1" applyFill="1" applyBorder="1" applyAlignment="1">
      <alignment horizontal="center" wrapText="1" readingOrder="2"/>
    </xf>
    <xf numFmtId="0" fontId="4" fillId="0" borderId="9" xfId="0" applyFont="1" applyFill="1" applyBorder="1" applyAlignment="1">
      <alignment horizontal="center" vertical="center" wrapText="1" readingOrder="2"/>
    </xf>
    <xf numFmtId="164" fontId="0" fillId="0" borderId="9" xfId="3" applyNumberFormat="1" applyFont="1" applyFill="1" applyBorder="1" applyAlignment="1">
      <alignment horizontal="center" vertical="center"/>
    </xf>
    <xf numFmtId="0" fontId="0" fillId="0" borderId="9" xfId="0" applyFill="1" applyBorder="1" applyAlignment="1">
      <alignment horizontal="center" vertical="center"/>
    </xf>
    <xf numFmtId="164" fontId="1" fillId="0" borderId="9" xfId="3" applyNumberFormat="1" applyFont="1" applyFill="1" applyBorder="1" applyAlignment="1">
      <alignment horizontal="center" vertical="center"/>
    </xf>
    <xf numFmtId="0" fontId="0" fillId="0" borderId="9" xfId="0" applyFill="1" applyBorder="1"/>
    <xf numFmtId="0" fontId="4" fillId="0" borderId="12" xfId="0" applyFont="1" applyFill="1" applyBorder="1" applyAlignment="1">
      <alignment horizontal="center" vertical="center" wrapText="1" readingOrder="2"/>
    </xf>
    <xf numFmtId="0" fontId="5" fillId="0" borderId="12" xfId="0" applyFont="1" applyFill="1" applyBorder="1" applyAlignment="1">
      <alignment horizontal="center" vertical="center" wrapText="1" readingOrder="2"/>
    </xf>
    <xf numFmtId="0" fontId="0" fillId="0" borderId="14" xfId="0" applyBorder="1" applyAlignment="1">
      <alignment horizontal="center" vertical="center"/>
    </xf>
    <xf numFmtId="0" fontId="5" fillId="0" borderId="14" xfId="0" applyFont="1" applyFill="1" applyBorder="1" applyAlignment="1">
      <alignment horizontal="right" vertical="center" wrapText="1" readingOrder="2"/>
    </xf>
    <xf numFmtId="0" fontId="0" fillId="0" borderId="14" xfId="0" applyBorder="1"/>
    <xf numFmtId="0" fontId="0" fillId="0" borderId="13" xfId="0" applyBorder="1" applyAlignment="1">
      <alignment horizontal="center" vertical="center"/>
    </xf>
    <xf numFmtId="0" fontId="5" fillId="0" borderId="13" xfId="0" applyFont="1" applyFill="1" applyBorder="1" applyAlignment="1">
      <alignment vertical="center" wrapText="1" readingOrder="2"/>
    </xf>
    <xf numFmtId="0" fontId="5" fillId="0" borderId="13" xfId="0" applyFont="1" applyFill="1" applyBorder="1" applyAlignment="1">
      <alignment horizontal="center" vertical="center" wrapText="1" readingOrder="2"/>
    </xf>
    <xf numFmtId="0" fontId="5" fillId="0" borderId="16" xfId="0" applyFont="1" applyFill="1" applyBorder="1" applyAlignment="1">
      <alignment horizontal="center" vertical="center" wrapText="1" readingOrder="2"/>
    </xf>
    <xf numFmtId="164" fontId="0" fillId="0" borderId="17" xfId="3" applyNumberFormat="1" applyFont="1" applyFill="1" applyBorder="1" applyAlignment="1">
      <alignment horizontal="center" vertical="center"/>
    </xf>
    <xf numFmtId="0" fontId="5" fillId="0" borderId="13" xfId="0" applyFont="1" applyFill="1" applyBorder="1" applyAlignment="1">
      <alignment horizontal="right" vertical="center" wrapText="1" readingOrder="2"/>
    </xf>
    <xf numFmtId="0" fontId="0" fillId="0" borderId="13" xfId="0" applyBorder="1"/>
    <xf numFmtId="0" fontId="1" fillId="4" borderId="14" xfId="0" applyFont="1" applyFill="1" applyBorder="1" applyAlignment="1">
      <alignment horizontal="center" vertical="center"/>
    </xf>
    <xf numFmtId="0" fontId="4" fillId="4" borderId="14" xfId="0" applyFont="1" applyFill="1" applyBorder="1" applyAlignment="1">
      <alignment horizontal="right" vertical="center" wrapText="1" readingOrder="2"/>
    </xf>
    <xf numFmtId="0" fontId="4" fillId="4" borderId="14" xfId="0" applyFont="1" applyFill="1" applyBorder="1" applyAlignment="1">
      <alignment horizontal="center" vertical="center" wrapText="1" readingOrder="2"/>
    </xf>
    <xf numFmtId="0" fontId="4" fillId="4" borderId="15" xfId="0" applyFont="1" applyFill="1" applyBorder="1" applyAlignment="1">
      <alignment horizontal="center" vertical="center" wrapText="1" readingOrder="2"/>
    </xf>
    <xf numFmtId="164" fontId="4" fillId="4" borderId="11" xfId="3" applyNumberFormat="1" applyFont="1" applyFill="1" applyBorder="1" applyAlignment="1">
      <alignment horizontal="center" vertical="center" wrapText="1" readingOrder="2"/>
    </xf>
    <xf numFmtId="0" fontId="1" fillId="4" borderId="14" xfId="0" applyFont="1" applyFill="1" applyBorder="1"/>
    <xf numFmtId="0" fontId="0" fillId="0" borderId="6" xfId="0" applyBorder="1" applyAlignment="1">
      <alignment horizontal="center" vertical="center"/>
    </xf>
    <xf numFmtId="0" fontId="5" fillId="0" borderId="6" xfId="0" applyFont="1" applyFill="1" applyBorder="1" applyAlignment="1">
      <alignment horizontal="right" vertical="center" wrapText="1" readingOrder="2"/>
    </xf>
    <xf numFmtId="0" fontId="4" fillId="0" borderId="6" xfId="0" applyFont="1" applyFill="1" applyBorder="1" applyAlignment="1">
      <alignment horizontal="center" vertical="center" wrapText="1" readingOrder="2"/>
    </xf>
    <xf numFmtId="0" fontId="4" fillId="0" borderId="18" xfId="0" applyFont="1" applyFill="1" applyBorder="1" applyAlignment="1">
      <alignment horizontal="center" vertical="center" wrapText="1" readingOrder="2"/>
    </xf>
    <xf numFmtId="0" fontId="4" fillId="2" borderId="6" xfId="0" applyFont="1" applyFill="1" applyBorder="1" applyAlignment="1">
      <alignment horizontal="center" vertical="center" wrapText="1" readingOrder="2"/>
    </xf>
    <xf numFmtId="0" fontId="4" fillId="2" borderId="6" xfId="0" applyFont="1" applyFill="1" applyBorder="1" applyAlignment="1">
      <alignment vertical="center" wrapText="1" readingOrder="2"/>
    </xf>
    <xf numFmtId="0" fontId="4" fillId="2" borderId="18" xfId="0" applyFont="1" applyFill="1" applyBorder="1" applyAlignment="1">
      <alignment horizontal="center" vertical="center" wrapText="1" readingOrder="2"/>
    </xf>
    <xf numFmtId="164" fontId="4" fillId="2" borderId="4" xfId="3" applyNumberFormat="1" applyFont="1" applyFill="1" applyBorder="1" applyAlignment="1">
      <alignment horizontal="center" vertical="center" wrapText="1" readingOrder="2"/>
    </xf>
    <xf numFmtId="0" fontId="5" fillId="0" borderId="14" xfId="0" applyFont="1" applyFill="1" applyBorder="1" applyAlignment="1">
      <alignment vertical="center" wrapText="1" readingOrder="2"/>
    </xf>
    <xf numFmtId="0" fontId="5" fillId="0" borderId="14" xfId="0" applyFont="1" applyFill="1" applyBorder="1" applyAlignment="1">
      <alignment horizontal="center" vertical="center" wrapText="1" readingOrder="2"/>
    </xf>
    <xf numFmtId="0" fontId="5" fillId="0" borderId="15" xfId="0" applyFont="1" applyFill="1" applyBorder="1" applyAlignment="1">
      <alignment horizontal="center" vertical="center" wrapText="1" readingOrder="2"/>
    </xf>
    <xf numFmtId="0" fontId="0" fillId="0" borderId="11" xfId="0" applyFill="1" applyBorder="1" applyAlignment="1">
      <alignment horizontal="center" vertical="center"/>
    </xf>
    <xf numFmtId="164" fontId="1" fillId="2" borderId="4" xfId="3" applyNumberFormat="1" applyFont="1" applyFill="1" applyBorder="1" applyAlignment="1">
      <alignment horizontal="center" vertical="center"/>
    </xf>
    <xf numFmtId="0" fontId="0" fillId="2" borderId="6" xfId="0" applyFill="1" applyBorder="1"/>
    <xf numFmtId="0" fontId="0" fillId="0" borderId="13" xfId="0" applyFill="1" applyBorder="1" applyAlignment="1">
      <alignment vertical="center"/>
    </xf>
    <xf numFmtId="0" fontId="0" fillId="0" borderId="7" xfId="0" applyBorder="1" applyAlignment="1">
      <alignment horizontal="center"/>
    </xf>
    <xf numFmtId="0" fontId="1" fillId="0" borderId="7" xfId="0" applyFont="1" applyBorder="1" applyAlignment="1">
      <alignment horizontal="center" vertical="center" wrapText="1" readingOrder="2"/>
    </xf>
    <xf numFmtId="0" fontId="1" fillId="0" borderId="7" xfId="0" applyFont="1" applyFill="1" applyBorder="1" applyAlignment="1">
      <alignment horizontal="center" vertical="center"/>
    </xf>
    <xf numFmtId="164" fontId="2" fillId="0" borderId="7" xfId="3" applyNumberFormat="1" applyFont="1" applyFill="1" applyBorder="1" applyAlignment="1">
      <alignment horizontal="right" vertical="center" wrapText="1"/>
    </xf>
    <xf numFmtId="0" fontId="3" fillId="5" borderId="0" xfId="0" applyFont="1" applyFill="1" applyBorder="1" applyAlignment="1"/>
    <xf numFmtId="0" fontId="0" fillId="5" borderId="0" xfId="0" applyFill="1" applyBorder="1"/>
    <xf numFmtId="0" fontId="0" fillId="5" borderId="0" xfId="0" applyFill="1" applyBorder="1" applyAlignment="1">
      <alignment horizontal="center"/>
    </xf>
    <xf numFmtId="0" fontId="1" fillId="5" borderId="0" xfId="0" applyFont="1" applyFill="1" applyBorder="1" applyAlignment="1">
      <alignment horizontal="center"/>
    </xf>
    <xf numFmtId="0" fontId="0" fillId="5" borderId="0" xfId="0" applyFill="1" applyBorder="1" applyAlignment="1">
      <alignment vertical="center"/>
    </xf>
    <xf numFmtId="0" fontId="0" fillId="5" borderId="0" xfId="0" applyFill="1" applyBorder="1" applyAlignment="1">
      <alignment vertical="center" wrapText="1" readingOrder="2"/>
    </xf>
    <xf numFmtId="0" fontId="5" fillId="5" borderId="0" xfId="0" applyFont="1" applyFill="1" applyBorder="1" applyAlignment="1">
      <alignment vertical="center" wrapText="1" readingOrder="2"/>
    </xf>
    <xf numFmtId="0" fontId="1" fillId="0" borderId="19" xfId="0" applyFont="1" applyFill="1" applyBorder="1" applyAlignment="1">
      <alignment horizontal="center" vertical="center"/>
    </xf>
    <xf numFmtId="0" fontId="0" fillId="0" borderId="20" xfId="0" applyFill="1" applyBorder="1" applyAlignment="1">
      <alignment horizontal="center" vertical="center"/>
    </xf>
    <xf numFmtId="0" fontId="5" fillId="0" borderId="20" xfId="0" applyFont="1" applyFill="1" applyBorder="1" applyAlignment="1">
      <alignment horizontal="center" vertical="center" wrapText="1" readingOrder="2"/>
    </xf>
    <xf numFmtId="0" fontId="0" fillId="0" borderId="21" xfId="0" applyFill="1" applyBorder="1" applyAlignment="1">
      <alignment horizontal="center" vertical="center"/>
    </xf>
    <xf numFmtId="0" fontId="5" fillId="0" borderId="21" xfId="0" applyFont="1" applyFill="1" applyBorder="1" applyAlignment="1">
      <alignment horizontal="center" vertical="center" wrapText="1" readingOrder="2"/>
    </xf>
    <xf numFmtId="0" fontId="5" fillId="0" borderId="23" xfId="0" applyFont="1" applyFill="1" applyBorder="1" applyAlignment="1">
      <alignment horizontal="right" vertical="center" wrapText="1" readingOrder="2"/>
    </xf>
    <xf numFmtId="0" fontId="5" fillId="0" borderId="24" xfId="0" applyFont="1" applyFill="1" applyBorder="1" applyAlignment="1">
      <alignment horizontal="right" vertical="center" wrapText="1" readingOrder="2"/>
    </xf>
    <xf numFmtId="0" fontId="5" fillId="0" borderId="25" xfId="0" applyFont="1" applyFill="1" applyBorder="1" applyAlignment="1">
      <alignment horizontal="center" vertical="center" wrapText="1" readingOrder="2"/>
    </xf>
    <xf numFmtId="0" fontId="5" fillId="0" borderId="22" xfId="0" applyFont="1" applyFill="1" applyBorder="1" applyAlignment="1">
      <alignment horizontal="center" vertical="center" wrapText="1" readingOrder="2"/>
    </xf>
    <xf numFmtId="164" fontId="1" fillId="0" borderId="19" xfId="3" applyNumberFormat="1" applyFont="1" applyFill="1" applyBorder="1" applyAlignment="1">
      <alignment horizontal="center" vertical="center"/>
    </xf>
    <xf numFmtId="164" fontId="2" fillId="0" borderId="20" xfId="3" applyNumberFormat="1" applyFont="1" applyFill="1" applyBorder="1" applyAlignment="1">
      <alignment horizontal="center" vertical="center"/>
    </xf>
    <xf numFmtId="164" fontId="2" fillId="0" borderId="21" xfId="3" applyNumberFormat="1" applyFont="1" applyFill="1" applyBorder="1" applyAlignment="1">
      <alignment horizontal="center" vertical="center"/>
    </xf>
    <xf numFmtId="0" fontId="0" fillId="0" borderId="19" xfId="0" applyFill="1" applyBorder="1" applyAlignment="1">
      <alignment vertical="center"/>
    </xf>
    <xf numFmtId="0" fontId="5" fillId="0" borderId="20" xfId="0" applyFont="1" applyFill="1" applyBorder="1" applyAlignment="1">
      <alignment vertical="center" wrapText="1" readingOrder="2"/>
    </xf>
    <xf numFmtId="0" fontId="5" fillId="0" borderId="21" xfId="0" applyFont="1" applyFill="1" applyBorder="1" applyAlignment="1">
      <alignment vertical="center" wrapText="1" readingOrder="2"/>
    </xf>
    <xf numFmtId="9" fontId="4" fillId="2" borderId="7" xfId="3" applyFont="1" applyFill="1" applyBorder="1" applyAlignment="1">
      <alignment horizontal="center" vertical="center" wrapText="1" readingOrder="2"/>
    </xf>
    <xf numFmtId="0" fontId="0" fillId="0" borderId="0" xfId="0" applyAlignment="1">
      <alignment horizontal="center"/>
    </xf>
    <xf numFmtId="0" fontId="0" fillId="0" borderId="0" xfId="0" applyBorder="1" applyAlignment="1">
      <alignment horizontal="center"/>
    </xf>
    <xf numFmtId="0" fontId="0" fillId="5" borderId="0" xfId="0" applyFill="1" applyBorder="1" applyAlignment="1">
      <alignment horizontal="center"/>
    </xf>
    <xf numFmtId="0" fontId="4" fillId="0" borderId="14" xfId="0" applyFont="1" applyFill="1" applyBorder="1" applyAlignment="1">
      <alignment horizontal="right" vertical="center" wrapText="1" readingOrder="2"/>
    </xf>
    <xf numFmtId="0" fontId="5" fillId="0" borderId="4" xfId="0" applyFont="1" applyFill="1" applyBorder="1" applyAlignment="1">
      <alignment horizontal="right" vertical="center" wrapText="1" readingOrder="2"/>
    </xf>
    <xf numFmtId="0" fontId="0" fillId="0" borderId="6" xfId="0" applyFill="1" applyBorder="1" applyAlignment="1">
      <alignment horizontal="center" vertical="center"/>
    </xf>
    <xf numFmtId="0" fontId="5" fillId="0" borderId="5" xfId="0" applyFont="1" applyFill="1" applyBorder="1" applyAlignment="1">
      <alignment horizontal="center" vertical="center" wrapText="1" readingOrder="2"/>
    </xf>
    <xf numFmtId="0" fontId="0" fillId="0" borderId="26" xfId="0" applyFill="1" applyBorder="1" applyAlignment="1">
      <alignment horizontal="center" vertical="center"/>
    </xf>
    <xf numFmtId="0" fontId="4" fillId="0" borderId="31" xfId="0" applyFont="1" applyFill="1" applyBorder="1" applyAlignment="1">
      <alignment vertical="center" wrapText="1" readingOrder="2"/>
    </xf>
    <xf numFmtId="0" fontId="15" fillId="5" borderId="0" xfId="0" applyFont="1" applyFill="1" applyBorder="1" applyAlignment="1">
      <alignment vertical="center"/>
    </xf>
    <xf numFmtId="0" fontId="5" fillId="0" borderId="32" xfId="0" applyFont="1" applyFill="1" applyBorder="1" applyAlignment="1">
      <alignment horizontal="center" vertical="center" wrapText="1" readingOrder="2"/>
    </xf>
    <xf numFmtId="0" fontId="5" fillId="0" borderId="17" xfId="0" applyFont="1" applyFill="1" applyBorder="1" applyAlignment="1">
      <alignment horizontal="right" vertical="center" wrapText="1" readingOrder="2"/>
    </xf>
    <xf numFmtId="0" fontId="3" fillId="0" borderId="0" xfId="0" applyFont="1" applyFill="1" applyBorder="1" applyAlignment="1">
      <alignment horizontal="center"/>
    </xf>
    <xf numFmtId="0" fontId="4" fillId="0" borderId="30" xfId="0" applyFont="1" applyFill="1" applyBorder="1" applyAlignment="1">
      <alignment horizontal="center" vertical="center" wrapText="1" readingOrder="2"/>
    </xf>
    <xf numFmtId="0" fontId="0" fillId="0" borderId="0" xfId="0" applyFill="1" applyBorder="1" applyAlignment="1">
      <alignment vertical="center" wrapText="1" readingOrder="2"/>
    </xf>
    <xf numFmtId="0" fontId="0" fillId="0" borderId="7" xfId="0" applyFill="1" applyBorder="1" applyAlignment="1">
      <alignment horizontal="center"/>
    </xf>
    <xf numFmtId="0" fontId="1"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readingOrder="2"/>
    </xf>
    <xf numFmtId="0" fontId="4" fillId="0" borderId="23" xfId="0" applyFont="1" applyFill="1" applyBorder="1" applyAlignment="1">
      <alignment horizontal="right" vertical="center" wrapText="1" readingOrder="2"/>
    </xf>
    <xf numFmtId="0" fontId="1" fillId="0" borderId="0" xfId="0" applyFont="1" applyFill="1" applyBorder="1" applyAlignment="1">
      <alignment vertical="center"/>
    </xf>
    <xf numFmtId="0" fontId="4" fillId="0" borderId="4" xfId="0" applyFont="1" applyFill="1" applyBorder="1" applyAlignment="1">
      <alignment horizontal="right" vertical="center" wrapText="1" readingOrder="2"/>
    </xf>
    <xf numFmtId="0" fontId="4" fillId="0" borderId="32" xfId="0" applyFont="1" applyFill="1" applyBorder="1" applyAlignment="1">
      <alignment horizontal="center" vertical="center" wrapText="1" readingOrder="2"/>
    </xf>
    <xf numFmtId="0" fontId="4" fillId="0" borderId="33" xfId="0" applyFont="1" applyFill="1" applyBorder="1" applyAlignment="1">
      <alignment horizontal="right" vertical="center" wrapText="1" readingOrder="2"/>
    </xf>
    <xf numFmtId="0" fontId="1" fillId="0" borderId="20" xfId="0" applyFont="1" applyFill="1" applyBorder="1" applyAlignment="1">
      <alignment horizontal="center" vertical="center"/>
    </xf>
    <xf numFmtId="0" fontId="3" fillId="0" borderId="0" xfId="0" applyFont="1" applyFill="1" applyBorder="1" applyAlignment="1">
      <alignment horizontal="center"/>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Protection="1">
      <protection locked="0"/>
    </xf>
    <xf numFmtId="0" fontId="16" fillId="0" borderId="0" xfId="0" applyFont="1" applyFill="1" applyBorder="1" applyAlignment="1" applyProtection="1">
      <alignment vertical="center" wrapText="1" readingOrder="2"/>
      <protection locked="0"/>
    </xf>
    <xf numFmtId="0" fontId="0" fillId="0" borderId="0" xfId="0" applyFill="1" applyBorder="1" applyAlignment="1" applyProtection="1">
      <alignment vertical="center"/>
      <protection locked="0"/>
    </xf>
    <xf numFmtId="165" fontId="5" fillId="3" borderId="11" xfId="5" applyNumberFormat="1" applyFont="1" applyFill="1" applyBorder="1" applyAlignment="1" applyProtection="1">
      <alignment horizontal="right" vertical="center" wrapText="1"/>
      <protection locked="0"/>
    </xf>
    <xf numFmtId="0" fontId="0" fillId="0" borderId="6" xfId="0" applyFill="1" applyBorder="1" applyAlignment="1" applyProtection="1">
      <alignment horizontal="center" vertical="center"/>
      <protection locked="0"/>
    </xf>
    <xf numFmtId="0" fontId="5" fillId="0" borderId="4" xfId="0" applyFont="1" applyFill="1" applyBorder="1" applyAlignment="1" applyProtection="1">
      <alignment horizontal="right" vertical="center" wrapText="1" readingOrder="2"/>
      <protection locked="0"/>
    </xf>
    <xf numFmtId="165" fontId="5" fillId="3" borderId="4" xfId="5" applyNumberFormat="1" applyFont="1" applyFill="1" applyBorder="1" applyAlignment="1" applyProtection="1">
      <alignment horizontal="right" vertical="center" wrapText="1"/>
      <protection locked="0"/>
    </xf>
    <xf numFmtId="0" fontId="1" fillId="0" borderId="0" xfId="0" applyFont="1" applyFill="1" applyBorder="1" applyProtection="1">
      <protection locked="0"/>
    </xf>
    <xf numFmtId="165" fontId="5" fillId="3" borderId="11" xfId="0" applyNumberFormat="1" applyFont="1" applyFill="1" applyBorder="1" applyAlignment="1" applyProtection="1">
      <alignment vertical="center" wrapText="1" readingOrder="1"/>
      <protection locked="0"/>
    </xf>
    <xf numFmtId="165" fontId="5" fillId="3" borderId="4" xfId="0" applyNumberFormat="1" applyFont="1" applyFill="1" applyBorder="1" applyAlignment="1" applyProtection="1">
      <alignment vertical="center" wrapText="1" readingOrder="1"/>
      <protection locked="0"/>
    </xf>
    <xf numFmtId="1" fontId="17" fillId="0" borderId="0" xfId="2" applyNumberFormat="1" applyFont="1" applyAlignment="1" applyProtection="1">
      <alignment horizontal="right" readingOrder="2"/>
      <protection locked="0"/>
    </xf>
    <xf numFmtId="0" fontId="0" fillId="0" borderId="0" xfId="0" applyFill="1" applyBorder="1" applyProtection="1"/>
    <xf numFmtId="0" fontId="0" fillId="0" borderId="0" xfId="0" applyFill="1" applyBorder="1" applyAlignment="1" applyProtection="1">
      <alignment horizontal="center"/>
    </xf>
    <xf numFmtId="0" fontId="0" fillId="0" borderId="0" xfId="0" applyBorder="1" applyAlignment="1" applyProtection="1">
      <alignment horizontal="center"/>
    </xf>
    <xf numFmtId="0" fontId="3" fillId="0" borderId="0" xfId="0" applyFont="1" applyFill="1" applyBorder="1" applyAlignment="1" applyProtection="1">
      <alignment horizontal="right"/>
    </xf>
    <xf numFmtId="0" fontId="0" fillId="0" borderId="0" xfId="0" applyBorder="1" applyProtection="1"/>
    <xf numFmtId="0" fontId="3" fillId="0" borderId="0" xfId="0" applyFont="1" applyFill="1" applyBorder="1" applyAlignment="1" applyProtection="1"/>
    <xf numFmtId="0" fontId="16" fillId="0" borderId="0" xfId="0" applyFont="1" applyFill="1" applyBorder="1" applyAlignment="1" applyProtection="1">
      <alignment horizontal="right" vertical="center" readingOrder="2"/>
    </xf>
    <xf numFmtId="0" fontId="16" fillId="0" borderId="0" xfId="0" applyFont="1" applyFill="1" applyBorder="1" applyAlignment="1" applyProtection="1">
      <alignment horizontal="right" wrapText="1" readingOrder="2"/>
    </xf>
    <xf numFmtId="0" fontId="16" fillId="0" borderId="0" xfId="0" applyFont="1" applyFill="1" applyBorder="1" applyAlignment="1" applyProtection="1">
      <alignment readingOrder="2"/>
    </xf>
    <xf numFmtId="0" fontId="3" fillId="0" borderId="0" xfId="0" applyFont="1" applyFill="1" applyBorder="1" applyAlignment="1" applyProtection="1">
      <alignment horizontal="center"/>
    </xf>
    <xf numFmtId="0" fontId="16" fillId="0" borderId="0" xfId="0" applyFont="1" applyFill="1" applyBorder="1" applyAlignment="1" applyProtection="1">
      <alignment vertical="center" wrapText="1" readingOrder="2"/>
    </xf>
    <xf numFmtId="0" fontId="1" fillId="0" borderId="9" xfId="0" applyFont="1" applyBorder="1" applyAlignment="1" applyProtection="1">
      <alignment horizontal="center" vertical="center"/>
    </xf>
    <xf numFmtId="0" fontId="1" fillId="0" borderId="0" xfId="0" applyFont="1" applyBorder="1" applyAlignment="1" applyProtection="1">
      <alignment horizontal="center" vertical="center"/>
    </xf>
    <xf numFmtId="0" fontId="0" fillId="0" borderId="0" xfId="0" applyBorder="1" applyAlignment="1" applyProtection="1">
      <alignment vertical="center" wrapText="1" readingOrder="2"/>
    </xf>
    <xf numFmtId="0" fontId="4" fillId="0" borderId="14" xfId="0" applyFont="1" applyFill="1" applyBorder="1" applyAlignment="1" applyProtection="1">
      <alignment horizontal="center" vertical="center" wrapText="1" readingOrder="2"/>
    </xf>
    <xf numFmtId="0" fontId="4" fillId="0" borderId="5" xfId="0" applyFont="1" applyFill="1" applyBorder="1" applyAlignment="1" applyProtection="1">
      <alignment horizontal="center" vertical="center" wrapText="1" readingOrder="2"/>
    </xf>
    <xf numFmtId="0" fontId="0" fillId="0" borderId="0" xfId="0" applyFill="1" applyBorder="1" applyAlignment="1" applyProtection="1">
      <alignment vertical="center"/>
    </xf>
    <xf numFmtId="0" fontId="0" fillId="0" borderId="14" xfId="0" applyFill="1" applyBorder="1" applyAlignment="1" applyProtection="1">
      <alignment horizontal="center" vertical="center"/>
    </xf>
    <xf numFmtId="0" fontId="5" fillId="0" borderId="10" xfId="0" applyFont="1" applyFill="1" applyBorder="1" applyAlignment="1" applyProtection="1">
      <alignment horizontal="right" vertical="center" wrapText="1" readingOrder="2"/>
    </xf>
    <xf numFmtId="0" fontId="5" fillId="0" borderId="11" xfId="0" applyFont="1" applyFill="1" applyBorder="1" applyAlignment="1" applyProtection="1">
      <alignment horizontal="right" vertical="center" wrapText="1" readingOrder="2"/>
    </xf>
    <xf numFmtId="0" fontId="0" fillId="0" borderId="6" xfId="0" applyFill="1" applyBorder="1" applyAlignment="1" applyProtection="1">
      <alignment horizontal="center" vertical="center"/>
    </xf>
    <xf numFmtId="0" fontId="5" fillId="0" borderId="5" xfId="0" applyFont="1" applyFill="1" applyBorder="1" applyAlignment="1" applyProtection="1">
      <alignment horizontal="right" vertical="center" wrapText="1" readingOrder="2"/>
    </xf>
    <xf numFmtId="0" fontId="5" fillId="0" borderId="4" xfId="0" applyFont="1" applyFill="1" applyBorder="1" applyAlignment="1" applyProtection="1">
      <alignment horizontal="right" vertical="center" wrapText="1" readingOrder="2"/>
    </xf>
    <xf numFmtId="0" fontId="1" fillId="0" borderId="0" xfId="0" applyFont="1" applyFill="1" applyBorder="1" applyProtection="1"/>
    <xf numFmtId="0" fontId="1" fillId="0" borderId="13" xfId="0" applyFont="1" applyFill="1" applyBorder="1" applyAlignment="1" applyProtection="1">
      <alignment horizontal="center" vertical="center"/>
    </xf>
    <xf numFmtId="0" fontId="14" fillId="0" borderId="29" xfId="0" applyFont="1" applyFill="1" applyBorder="1" applyAlignment="1" applyProtection="1">
      <alignment horizontal="right" vertical="center" wrapText="1" readingOrder="2"/>
    </xf>
    <xf numFmtId="0" fontId="4" fillId="0" borderId="17" xfId="0" applyFont="1" applyFill="1" applyBorder="1" applyAlignment="1" applyProtection="1">
      <alignment vertical="center" wrapText="1" readingOrder="2"/>
    </xf>
    <xf numFmtId="165" fontId="5" fillId="0" borderId="11" xfId="5" applyNumberFormat="1" applyFont="1" applyFill="1" applyBorder="1" applyAlignment="1" applyProtection="1">
      <alignment horizontal="right" vertical="center" wrapText="1" readingOrder="1"/>
    </xf>
    <xf numFmtId="43" fontId="4" fillId="0" borderId="0" xfId="5" applyFont="1" applyFill="1" applyBorder="1" applyAlignment="1" applyProtection="1">
      <alignment horizontal="right" vertical="center" wrapText="1" readingOrder="1"/>
    </xf>
    <xf numFmtId="165" fontId="5" fillId="0" borderId="4" xfId="5" applyNumberFormat="1" applyFont="1" applyFill="1" applyBorder="1" applyAlignment="1" applyProtection="1">
      <alignment horizontal="right" vertical="center" wrapText="1" readingOrder="1"/>
    </xf>
    <xf numFmtId="165" fontId="4" fillId="0" borderId="17" xfId="5" applyNumberFormat="1" applyFont="1" applyFill="1" applyBorder="1" applyAlignment="1" applyProtection="1">
      <alignment horizontal="right" vertical="center" wrapText="1"/>
    </xf>
    <xf numFmtId="165" fontId="4" fillId="0" borderId="0" xfId="5" applyNumberFormat="1" applyFont="1" applyFill="1" applyBorder="1" applyAlignment="1" applyProtection="1">
      <alignment horizontal="right" vertical="center" wrapText="1"/>
    </xf>
    <xf numFmtId="0" fontId="8" fillId="0" borderId="0" xfId="0" applyFont="1" applyBorder="1" applyAlignment="1" applyProtection="1">
      <alignment horizontal="center" vertical="center" wrapText="1"/>
    </xf>
    <xf numFmtId="0" fontId="16" fillId="0" borderId="0" xfId="0" applyFont="1" applyBorder="1" applyAlignment="1" applyProtection="1">
      <alignment vertical="center"/>
    </xf>
    <xf numFmtId="0" fontId="0" fillId="5" borderId="10" xfId="0" applyFill="1" applyBorder="1" applyAlignment="1" applyProtection="1">
      <alignment horizontal="center"/>
    </xf>
    <xf numFmtId="0" fontId="0" fillId="5" borderId="2" xfId="0" applyFill="1" applyBorder="1" applyAlignment="1" applyProtection="1">
      <alignment horizontal="center"/>
    </xf>
    <xf numFmtId="0" fontId="0" fillId="0" borderId="7" xfId="0" applyBorder="1" applyProtection="1"/>
    <xf numFmtId="0" fontId="1" fillId="0" borderId="1" xfId="0" applyFont="1" applyBorder="1" applyAlignment="1" applyProtection="1">
      <alignment horizontal="center" vertical="center" wrapText="1" readingOrder="2"/>
    </xf>
    <xf numFmtId="0" fontId="1" fillId="0" borderId="17" xfId="0" applyFont="1" applyFill="1" applyBorder="1" applyAlignment="1" applyProtection="1">
      <alignment horizontal="center" vertical="center" wrapText="1" readingOrder="2"/>
    </xf>
    <xf numFmtId="0" fontId="0" fillId="0" borderId="7" xfId="0" applyBorder="1" applyAlignment="1" applyProtection="1">
      <alignment horizontal="center"/>
    </xf>
    <xf numFmtId="0" fontId="1" fillId="0" borderId="0" xfId="0" applyFont="1" applyBorder="1" applyAlignment="1" applyProtection="1">
      <alignment horizontal="center" wrapText="1"/>
    </xf>
    <xf numFmtId="0" fontId="0" fillId="0" borderId="4" xfId="0" applyBorder="1" applyProtection="1"/>
    <xf numFmtId="0" fontId="0" fillId="0" borderId="6" xfId="0" applyBorder="1" applyProtection="1"/>
    <xf numFmtId="0" fontId="4" fillId="2" borderId="7" xfId="0" applyFont="1" applyFill="1" applyBorder="1" applyAlignment="1" applyProtection="1">
      <alignment horizontal="center" vertical="center" wrapText="1" readingOrder="2"/>
    </xf>
    <xf numFmtId="0" fontId="4" fillId="2" borderId="8" xfId="0" applyFont="1" applyFill="1" applyBorder="1" applyAlignment="1" applyProtection="1">
      <alignment vertical="center" wrapText="1" readingOrder="2"/>
    </xf>
    <xf numFmtId="0" fontId="4" fillId="2" borderId="3" xfId="0" applyFont="1" applyFill="1" applyBorder="1" applyAlignment="1" applyProtection="1">
      <alignment vertical="center" wrapText="1" readingOrder="2"/>
    </xf>
    <xf numFmtId="0" fontId="4" fillId="2" borderId="9" xfId="0" applyFont="1" applyFill="1" applyBorder="1" applyAlignment="1" applyProtection="1">
      <alignment vertical="center" wrapText="1" readingOrder="2"/>
    </xf>
    <xf numFmtId="0" fontId="4" fillId="2" borderId="7" xfId="0" applyFont="1" applyFill="1" applyBorder="1" applyAlignment="1" applyProtection="1">
      <alignment vertical="center" wrapText="1" readingOrder="2"/>
    </xf>
    <xf numFmtId="0" fontId="0" fillId="0" borderId="0" xfId="0" applyBorder="1" applyAlignment="1" applyProtection="1">
      <alignment vertical="center"/>
    </xf>
    <xf numFmtId="0" fontId="1" fillId="0" borderId="14" xfId="0" applyFont="1" applyFill="1" applyBorder="1" applyAlignment="1" applyProtection="1">
      <alignment horizontal="center" vertical="center"/>
    </xf>
    <xf numFmtId="165" fontId="0" fillId="0" borderId="0" xfId="0" applyNumberFormat="1" applyFill="1" applyBorder="1" applyAlignment="1" applyProtection="1">
      <alignment vertical="center"/>
    </xf>
    <xf numFmtId="165" fontId="0" fillId="0" borderId="4" xfId="0" applyNumberFormat="1" applyFill="1" applyBorder="1" applyAlignment="1" applyProtection="1">
      <alignment vertical="center"/>
    </xf>
    <xf numFmtId="0" fontId="1" fillId="0" borderId="6" xfId="0" applyFont="1" applyFill="1" applyBorder="1" applyAlignment="1" applyProtection="1">
      <alignment horizontal="center" vertical="center"/>
    </xf>
    <xf numFmtId="164" fontId="0" fillId="0" borderId="0" xfId="3" applyNumberFormat="1" applyFont="1" applyFill="1" applyBorder="1" applyAlignment="1" applyProtection="1">
      <alignment horizontal="center" vertical="center"/>
    </xf>
    <xf numFmtId="164" fontId="0" fillId="0" borderId="4" xfId="3" applyNumberFormat="1" applyFont="1" applyFill="1" applyBorder="1" applyAlignment="1" applyProtection="1">
      <alignment horizontal="center" vertical="center"/>
    </xf>
    <xf numFmtId="0" fontId="0" fillId="0" borderId="6" xfId="0" applyFill="1" applyBorder="1" applyAlignment="1" applyProtection="1">
      <alignment vertical="center"/>
    </xf>
    <xf numFmtId="0" fontId="0" fillId="0" borderId="4" xfId="0" applyFill="1" applyBorder="1" applyAlignment="1" applyProtection="1">
      <alignment vertical="center"/>
    </xf>
    <xf numFmtId="164" fontId="1" fillId="0" borderId="0" xfId="3" applyNumberFormat="1" applyFont="1" applyFill="1" applyBorder="1" applyAlignment="1" applyProtection="1">
      <alignment horizontal="center" vertical="center"/>
    </xf>
    <xf numFmtId="164" fontId="1" fillId="0" borderId="4" xfId="3" applyNumberFormat="1" applyFont="1" applyFill="1" applyBorder="1" applyAlignment="1" applyProtection="1">
      <alignment horizontal="center" vertical="center"/>
    </xf>
    <xf numFmtId="164" fontId="1" fillId="0" borderId="1" xfId="3" applyNumberFormat="1" applyFont="1" applyFill="1" applyBorder="1" applyAlignment="1" applyProtection="1">
      <alignment horizontal="center" vertical="center"/>
    </xf>
    <xf numFmtId="164" fontId="1" fillId="0" borderId="17" xfId="3" applyNumberFormat="1" applyFont="1" applyFill="1" applyBorder="1" applyAlignment="1" applyProtection="1">
      <alignment horizontal="center" vertical="center"/>
    </xf>
    <xf numFmtId="165" fontId="1" fillId="0" borderId="29" xfId="0" applyNumberFormat="1" applyFont="1" applyFill="1" applyBorder="1" applyAlignment="1" applyProtection="1">
      <alignment vertical="center"/>
    </xf>
    <xf numFmtId="164" fontId="1" fillId="0" borderId="29" xfId="3" applyNumberFormat="1" applyFont="1" applyFill="1" applyBorder="1" applyAlignment="1" applyProtection="1">
      <alignment horizontal="center" vertical="center"/>
    </xf>
    <xf numFmtId="166" fontId="0" fillId="0" borderId="0" xfId="5" applyNumberFormat="1" applyFont="1" applyFill="1" applyBorder="1" applyAlignment="1" applyProtection="1">
      <alignment vertical="center"/>
    </xf>
    <xf numFmtId="164" fontId="1" fillId="0" borderId="5" xfId="3" applyNumberFormat="1" applyFont="1" applyFill="1" applyBorder="1" applyAlignment="1" applyProtection="1">
      <alignment vertical="center"/>
    </xf>
    <xf numFmtId="164" fontId="1" fillId="0" borderId="0" xfId="3" applyNumberFormat="1" applyFont="1" applyFill="1" applyBorder="1" applyAlignment="1" applyProtection="1">
      <alignment vertical="center"/>
    </xf>
    <xf numFmtId="164" fontId="1" fillId="0" borderId="4" xfId="3" applyNumberFormat="1" applyFont="1" applyFill="1" applyBorder="1" applyAlignment="1" applyProtection="1">
      <alignment vertical="center"/>
    </xf>
    <xf numFmtId="164" fontId="1" fillId="0" borderId="1" xfId="3" applyNumberFormat="1" applyFont="1" applyFill="1" applyBorder="1" applyAlignment="1" applyProtection="1">
      <alignment vertical="center"/>
    </xf>
    <xf numFmtId="164" fontId="1" fillId="0" borderId="17" xfId="3" applyNumberFormat="1" applyFont="1" applyFill="1" applyBorder="1" applyAlignment="1" applyProtection="1">
      <alignment vertical="center"/>
    </xf>
    <xf numFmtId="0" fontId="0" fillId="0" borderId="14" xfId="0" applyFill="1" applyBorder="1" applyAlignment="1" applyProtection="1">
      <alignment vertical="center"/>
    </xf>
    <xf numFmtId="0" fontId="0" fillId="0" borderId="13" xfId="0" applyFill="1" applyBorder="1" applyAlignment="1" applyProtection="1">
      <alignment horizontal="center" vertical="center"/>
    </xf>
    <xf numFmtId="0" fontId="5" fillId="0" borderId="29" xfId="0" applyFont="1" applyFill="1" applyBorder="1" applyAlignment="1" applyProtection="1">
      <alignment horizontal="center" vertical="center" wrapText="1" readingOrder="2"/>
    </xf>
    <xf numFmtId="0" fontId="4" fillId="0" borderId="17" xfId="0" applyFont="1" applyFill="1" applyBorder="1" applyAlignment="1" applyProtection="1">
      <alignment horizontal="right" vertical="center" wrapText="1" readingOrder="2"/>
    </xf>
    <xf numFmtId="2" fontId="1" fillId="0" borderId="1" xfId="0" applyNumberFormat="1" applyFont="1" applyFill="1" applyBorder="1" applyAlignment="1" applyProtection="1">
      <alignment vertical="center"/>
    </xf>
    <xf numFmtId="2" fontId="1" fillId="0" borderId="17" xfId="0" applyNumberFormat="1" applyFont="1" applyFill="1" applyBorder="1" applyAlignment="1" applyProtection="1">
      <alignment vertical="center"/>
    </xf>
    <xf numFmtId="0" fontId="1" fillId="0" borderId="13" xfId="0" applyFont="1" applyFill="1" applyBorder="1" applyAlignment="1" applyProtection="1">
      <alignment vertical="center"/>
    </xf>
    <xf numFmtId="0" fontId="0" fillId="0" borderId="13" xfId="0" applyFill="1" applyBorder="1" applyAlignment="1" applyProtection="1">
      <alignment vertical="center"/>
    </xf>
    <xf numFmtId="0" fontId="4" fillId="0" borderId="4" xfId="0" applyFont="1" applyFill="1" applyBorder="1" applyAlignment="1" applyProtection="1">
      <alignment horizontal="right" vertical="center" wrapText="1" readingOrder="2"/>
    </xf>
    <xf numFmtId="0" fontId="5" fillId="0" borderId="5" xfId="0" applyFont="1" applyFill="1" applyBorder="1" applyAlignment="1" applyProtection="1">
      <alignment horizontal="center" vertical="center" wrapText="1" readingOrder="2"/>
    </xf>
    <xf numFmtId="0" fontId="4" fillId="0" borderId="0" xfId="0" applyFont="1" applyFill="1" applyBorder="1" applyAlignment="1" applyProtection="1">
      <alignment vertical="center" wrapText="1" readingOrder="2"/>
    </xf>
    <xf numFmtId="0" fontId="1" fillId="0" borderId="0"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6" xfId="0" applyFont="1" applyFill="1" applyBorder="1" applyAlignment="1" applyProtection="1">
      <alignment vertical="center"/>
    </xf>
    <xf numFmtId="2" fontId="0" fillId="0" borderId="0" xfId="0" applyNumberFormat="1" applyFill="1" applyBorder="1" applyProtection="1"/>
    <xf numFmtId="0" fontId="5" fillId="0" borderId="17" xfId="0" applyFont="1" applyFill="1" applyBorder="1" applyAlignment="1" applyProtection="1">
      <alignment horizontal="right" vertical="center" wrapText="1" readingOrder="2"/>
    </xf>
    <xf numFmtId="0" fontId="5" fillId="0" borderId="10" xfId="0" applyFont="1" applyFill="1" applyBorder="1" applyAlignment="1" applyProtection="1">
      <alignment horizontal="center" vertical="center" wrapText="1" readingOrder="2"/>
    </xf>
    <xf numFmtId="0" fontId="5" fillId="0" borderId="5" xfId="0" applyFont="1" applyFill="1" applyBorder="1" applyAlignment="1" applyProtection="1">
      <alignment vertical="center" wrapText="1" readingOrder="2"/>
    </xf>
    <xf numFmtId="0" fontId="5" fillId="0" borderId="4" xfId="0" applyFont="1" applyFill="1" applyBorder="1" applyAlignment="1" applyProtection="1">
      <alignment vertical="center" wrapText="1" readingOrder="2"/>
    </xf>
    <xf numFmtId="0" fontId="0" fillId="0" borderId="7" xfId="0" applyFill="1" applyBorder="1" applyAlignment="1" applyProtection="1">
      <alignment horizontal="center" vertical="center" wrapText="1"/>
    </xf>
    <xf numFmtId="0" fontId="0" fillId="0" borderId="7" xfId="0" applyFill="1" applyBorder="1" applyAlignment="1" applyProtection="1">
      <alignment horizontal="center" vertical="center"/>
    </xf>
    <xf numFmtId="0" fontId="1" fillId="0" borderId="14" xfId="0" applyFont="1" applyFill="1" applyBorder="1" applyAlignment="1" applyProtection="1">
      <alignment vertical="center"/>
    </xf>
    <xf numFmtId="0" fontId="5" fillId="0" borderId="0" xfId="0" applyFont="1" applyFill="1" applyBorder="1" applyAlignment="1" applyProtection="1">
      <alignment vertical="center" wrapText="1" readingOrder="2"/>
    </xf>
    <xf numFmtId="0" fontId="0" fillId="0" borderId="0" xfId="0" applyBorder="1" applyAlignment="1" applyProtection="1">
      <alignment vertical="center"/>
      <protection locked="0"/>
    </xf>
    <xf numFmtId="0" fontId="5" fillId="0" borderId="29" xfId="0" applyFont="1" applyFill="1" applyBorder="1" applyAlignment="1" applyProtection="1">
      <alignment horizontal="center" vertical="center" wrapText="1" readingOrder="2"/>
      <protection locked="0"/>
    </xf>
    <xf numFmtId="0" fontId="5" fillId="0" borderId="17" xfId="0" applyFont="1" applyFill="1" applyBorder="1" applyAlignment="1" applyProtection="1">
      <alignment horizontal="right" vertical="center" wrapText="1" readingOrder="2"/>
      <protection locked="0"/>
    </xf>
    <xf numFmtId="43" fontId="0" fillId="2" borderId="29" xfId="0" applyNumberFormat="1" applyFill="1" applyBorder="1" applyAlignment="1" applyProtection="1">
      <alignment horizontal="center" vertical="center" wrapText="1"/>
      <protection locked="0"/>
    </xf>
    <xf numFmtId="43" fontId="0" fillId="2" borderId="1" xfId="0" applyNumberFormat="1" applyFill="1" applyBorder="1" applyAlignment="1" applyProtection="1">
      <alignment horizontal="center" vertical="center" wrapText="1"/>
      <protection locked="0"/>
    </xf>
    <xf numFmtId="43" fontId="0" fillId="2" borderId="17" xfId="0" applyNumberForma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readingOrder="2"/>
      <protection locked="0"/>
    </xf>
    <xf numFmtId="0" fontId="0" fillId="3" borderId="0"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1" fillId="0" borderId="0" xfId="0" applyFont="1" applyFill="1" applyBorder="1" applyAlignment="1" applyProtection="1">
      <alignment vertical="center"/>
      <protection locked="0"/>
    </xf>
    <xf numFmtId="9" fontId="0" fillId="3" borderId="0" xfId="3" applyFont="1" applyFill="1" applyBorder="1" applyAlignment="1" applyProtection="1">
      <alignment horizontal="center" vertical="center"/>
      <protection locked="0"/>
    </xf>
    <xf numFmtId="9" fontId="0" fillId="3" borderId="4" xfId="3"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164" fontId="0" fillId="3" borderId="0" xfId="3" applyNumberFormat="1" applyFont="1" applyFill="1" applyBorder="1" applyAlignment="1" applyProtection="1">
      <alignment horizontal="center" vertical="center"/>
      <protection locked="0"/>
    </xf>
    <xf numFmtId="164" fontId="0" fillId="3" borderId="4" xfId="3" applyNumberFormat="1"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0" fillId="0" borderId="7" xfId="0" applyBorder="1" applyAlignment="1" applyProtection="1">
      <alignment horizontal="center" vertical="center"/>
    </xf>
    <xf numFmtId="0" fontId="0" fillId="0" borderId="0" xfId="0" applyAlignment="1" applyProtection="1">
      <alignment horizontal="center"/>
    </xf>
    <xf numFmtId="0" fontId="22" fillId="0" borderId="0" xfId="0" applyFont="1" applyFill="1" applyBorder="1" applyAlignment="1" applyProtection="1">
      <alignment horizontal="right" vertical="center"/>
    </xf>
    <xf numFmtId="0" fontId="3" fillId="0" borderId="1" xfId="0" applyFont="1" applyFill="1" applyBorder="1" applyAlignment="1" applyProtection="1"/>
    <xf numFmtId="0" fontId="1" fillId="0" borderId="3" xfId="0" applyFont="1" applyFill="1" applyBorder="1" applyAlignment="1" applyProtection="1"/>
    <xf numFmtId="0" fontId="1" fillId="0" borderId="7" xfId="0" applyFont="1" applyBorder="1" applyAlignment="1" applyProtection="1">
      <alignment horizontal="center" vertical="center"/>
    </xf>
    <xf numFmtId="164" fontId="5" fillId="0" borderId="6" xfId="3" applyNumberFormat="1" applyFont="1" applyFill="1" applyBorder="1" applyAlignment="1" applyProtection="1">
      <alignment horizontal="center" vertical="center" wrapText="1" readingOrder="1"/>
    </xf>
    <xf numFmtId="164" fontId="4" fillId="0" borderId="13" xfId="3" applyNumberFormat="1" applyFont="1" applyFill="1" applyBorder="1" applyAlignment="1" applyProtection="1">
      <alignment horizontal="center" vertical="center" wrapText="1"/>
    </xf>
    <xf numFmtId="164" fontId="5" fillId="0" borderId="14" xfId="3" applyNumberFormat="1" applyFont="1" applyFill="1" applyBorder="1" applyAlignment="1" applyProtection="1">
      <alignment horizontal="center" vertical="center" wrapText="1" readingOrder="1"/>
    </xf>
    <xf numFmtId="0" fontId="3" fillId="0" borderId="3" xfId="0" applyFont="1" applyFill="1" applyBorder="1" applyAlignment="1" applyProtection="1"/>
    <xf numFmtId="0" fontId="16" fillId="0" borderId="0" xfId="0" applyFont="1" applyBorder="1" applyAlignment="1" applyProtection="1">
      <alignment vertical="center" wrapText="1"/>
    </xf>
    <xf numFmtId="0" fontId="22" fillId="0" borderId="0" xfId="0" applyFont="1" applyFill="1" applyBorder="1" applyAlignment="1" applyProtection="1">
      <alignment horizontal="center" readingOrder="2"/>
    </xf>
    <xf numFmtId="0" fontId="2" fillId="0" borderId="0" xfId="0" applyFont="1" applyFill="1" applyBorder="1" applyAlignment="1" applyProtection="1">
      <alignment horizontal="right" readingOrder="2"/>
    </xf>
    <xf numFmtId="0" fontId="1" fillId="0" borderId="0" xfId="0" applyFont="1" applyBorder="1" applyProtection="1">
      <protection locked="0"/>
    </xf>
    <xf numFmtId="0" fontId="0" fillId="0" borderId="0" xfId="0" applyFill="1" applyBorder="1" applyAlignment="1" applyProtection="1">
      <alignment horizontal="right"/>
      <protection locked="0"/>
    </xf>
    <xf numFmtId="0" fontId="16" fillId="0" borderId="0" xfId="0" applyFont="1" applyFill="1" applyBorder="1" applyAlignment="1" applyProtection="1">
      <alignment horizontal="right" vertical="center" wrapText="1" readingOrder="2"/>
      <protection locked="0"/>
    </xf>
    <xf numFmtId="0" fontId="0" fillId="5" borderId="0" xfId="0" applyFill="1" applyBorder="1" applyProtection="1">
      <protection locked="0"/>
    </xf>
    <xf numFmtId="43" fontId="5" fillId="3" borderId="4" xfId="5" applyFont="1" applyFill="1" applyBorder="1" applyAlignment="1" applyProtection="1">
      <alignment horizontal="left" vertical="center" wrapText="1"/>
      <protection locked="0"/>
    </xf>
    <xf numFmtId="0" fontId="12" fillId="0" borderId="0" xfId="0" applyFont="1" applyFill="1" applyBorder="1" applyProtection="1">
      <protection locked="0"/>
    </xf>
    <xf numFmtId="0" fontId="0" fillId="5" borderId="0" xfId="0" applyFill="1" applyBorder="1" applyProtection="1"/>
    <xf numFmtId="0" fontId="0" fillId="0" borderId="8" xfId="0" applyBorder="1" applyAlignment="1" applyProtection="1"/>
    <xf numFmtId="0" fontId="0" fillId="0" borderId="9" xfId="0" applyBorder="1" applyAlignment="1" applyProtection="1"/>
    <xf numFmtId="0" fontId="1" fillId="0" borderId="9" xfId="0" applyFont="1" applyBorder="1" applyAlignment="1" applyProtection="1">
      <alignment horizontal="center" vertical="center" wrapText="1"/>
    </xf>
    <xf numFmtId="0" fontId="4" fillId="0" borderId="10" xfId="0" applyFont="1" applyFill="1" applyBorder="1" applyAlignment="1" applyProtection="1">
      <alignment vertical="center" wrapText="1" readingOrder="2"/>
    </xf>
    <xf numFmtId="0" fontId="4" fillId="0" borderId="11" xfId="0" applyFont="1" applyFill="1" applyBorder="1" applyAlignment="1" applyProtection="1">
      <alignment vertical="center" wrapText="1" readingOrder="2"/>
    </xf>
    <xf numFmtId="0" fontId="1" fillId="0" borderId="0" xfId="0" applyFont="1" applyBorder="1" applyProtection="1"/>
    <xf numFmtId="0" fontId="0" fillId="0" borderId="0" xfId="0" applyFill="1" applyBorder="1" applyAlignment="1" applyProtection="1">
      <alignment horizontal="right"/>
    </xf>
    <xf numFmtId="0" fontId="16" fillId="0" borderId="0" xfId="0" applyFont="1" applyFill="1" applyBorder="1" applyAlignment="1" applyProtection="1">
      <alignment horizontal="right" vertical="center" wrapText="1" readingOrder="2"/>
    </xf>
    <xf numFmtId="43" fontId="4" fillId="0" borderId="17" xfId="5" applyFont="1" applyFill="1" applyBorder="1" applyAlignment="1" applyProtection="1">
      <alignment horizontal="left" vertical="center" wrapText="1"/>
    </xf>
    <xf numFmtId="164" fontId="4" fillId="0" borderId="17" xfId="3" applyNumberFormat="1" applyFont="1" applyFill="1" applyBorder="1" applyAlignment="1" applyProtection="1">
      <alignment horizontal="center" vertical="center" wrapText="1" readingOrder="2"/>
    </xf>
    <xf numFmtId="43" fontId="4" fillId="0" borderId="14" xfId="5" applyFont="1" applyFill="1" applyBorder="1" applyAlignment="1" applyProtection="1">
      <alignment horizontal="left" vertical="center" wrapText="1"/>
    </xf>
    <xf numFmtId="0" fontId="4" fillId="0" borderId="29" xfId="0" applyFont="1" applyFill="1" applyBorder="1" applyAlignment="1" applyProtection="1">
      <alignment horizontal="center" vertical="center" wrapText="1" readingOrder="2"/>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43" fontId="4" fillId="0" borderId="14" xfId="5" applyFont="1" applyFill="1" applyBorder="1" applyAlignment="1" applyProtection="1">
      <alignment horizontal="center" vertical="center" wrapText="1" readingOrder="2"/>
    </xf>
    <xf numFmtId="0" fontId="4" fillId="0" borderId="5" xfId="0" applyFont="1" applyFill="1" applyBorder="1" applyAlignment="1" applyProtection="1">
      <alignment horizontal="right" vertical="center" wrapText="1" readingOrder="2"/>
    </xf>
    <xf numFmtId="0" fontId="4" fillId="0" borderId="6" xfId="0" applyFont="1" applyFill="1" applyBorder="1" applyAlignment="1" applyProtection="1">
      <alignment horizontal="right" vertical="center" wrapText="1" readingOrder="2"/>
    </xf>
    <xf numFmtId="0" fontId="5" fillId="0" borderId="0" xfId="0" applyFont="1" applyFill="1" applyBorder="1" applyAlignment="1" applyProtection="1">
      <alignment horizontal="right" vertical="center" wrapText="1" readingOrder="2"/>
    </xf>
    <xf numFmtId="164" fontId="5" fillId="0" borderId="4" xfId="3" applyNumberFormat="1" applyFont="1" applyFill="1" applyBorder="1" applyAlignment="1" applyProtection="1">
      <alignment horizontal="center" vertical="center" wrapText="1" readingOrder="2"/>
    </xf>
    <xf numFmtId="43" fontId="5" fillId="0" borderId="4" xfId="5" applyFont="1" applyFill="1" applyBorder="1" applyAlignment="1" applyProtection="1">
      <alignment vertical="center" wrapText="1" readingOrder="1"/>
    </xf>
    <xf numFmtId="164" fontId="5" fillId="0" borderId="34" xfId="3" applyNumberFormat="1" applyFont="1" applyFill="1" applyBorder="1" applyAlignment="1" applyProtection="1">
      <alignment vertical="center" wrapText="1" readingOrder="1"/>
    </xf>
    <xf numFmtId="164" fontId="5" fillId="0" borderId="35" xfId="3" applyNumberFormat="1" applyFont="1" applyFill="1" applyBorder="1" applyAlignment="1" applyProtection="1">
      <alignment vertical="center" wrapText="1" readingOrder="1"/>
    </xf>
    <xf numFmtId="164" fontId="0" fillId="0" borderId="6" xfId="3" applyNumberFormat="1" applyFont="1" applyFill="1" applyBorder="1" applyAlignment="1" applyProtection="1">
      <alignment horizontal="center" vertical="center"/>
    </xf>
    <xf numFmtId="164" fontId="1" fillId="0" borderId="6" xfId="3" applyNumberFormat="1" applyFont="1" applyFill="1" applyBorder="1" applyAlignment="1" applyProtection="1">
      <alignment horizontal="center" vertical="center"/>
    </xf>
    <xf numFmtId="164" fontId="5" fillId="0" borderId="38" xfId="3" applyNumberFormat="1" applyFont="1" applyFill="1" applyBorder="1" applyAlignment="1" applyProtection="1">
      <alignment vertical="center" wrapText="1" readingOrder="1"/>
    </xf>
    <xf numFmtId="164" fontId="5" fillId="0" borderId="39" xfId="3" applyNumberFormat="1" applyFont="1" applyFill="1" applyBorder="1" applyAlignment="1" applyProtection="1">
      <alignment vertical="center" wrapText="1" readingOrder="1"/>
    </xf>
    <xf numFmtId="43" fontId="4" fillId="0" borderId="4" xfId="5" applyFont="1" applyFill="1" applyBorder="1" applyAlignment="1" applyProtection="1">
      <alignment vertical="center" wrapText="1" readingOrder="1"/>
    </xf>
    <xf numFmtId="0" fontId="4" fillId="0" borderId="0" xfId="0" applyFont="1" applyFill="1" applyBorder="1" applyAlignment="1" applyProtection="1">
      <alignment horizontal="right" vertical="center" wrapText="1" readingOrder="2"/>
    </xf>
    <xf numFmtId="164" fontId="4" fillId="0" borderId="36" xfId="3" applyNumberFormat="1" applyFont="1" applyFill="1" applyBorder="1" applyAlignment="1" applyProtection="1">
      <alignment vertical="center" wrapText="1" readingOrder="1"/>
    </xf>
    <xf numFmtId="164" fontId="4" fillId="0" borderId="37" xfId="3" applyNumberFormat="1" applyFont="1" applyFill="1" applyBorder="1" applyAlignment="1" applyProtection="1">
      <alignment vertical="center" wrapText="1" readingOrder="1"/>
    </xf>
    <xf numFmtId="0" fontId="1" fillId="0" borderId="13" xfId="0" applyFont="1" applyFill="1" applyBorder="1" applyAlignment="1" applyProtection="1">
      <alignment horizontal="center"/>
    </xf>
    <xf numFmtId="164" fontId="5" fillId="0" borderId="4" xfId="3" applyNumberFormat="1" applyFont="1" applyFill="1" applyBorder="1" applyAlignment="1" applyProtection="1">
      <alignment horizontal="center" vertical="center" wrapText="1" readingOrder="1"/>
    </xf>
    <xf numFmtId="164" fontId="4" fillId="0" borderId="13" xfId="3" applyNumberFormat="1" applyFont="1" applyFill="1" applyBorder="1" applyAlignment="1" applyProtection="1">
      <alignment horizontal="center" vertical="center" wrapText="1" readingOrder="1"/>
    </xf>
    <xf numFmtId="164" fontId="4" fillId="0" borderId="17" xfId="3" applyNumberFormat="1" applyFont="1" applyFill="1" applyBorder="1" applyAlignment="1" applyProtection="1">
      <alignment horizontal="center" vertical="center" wrapText="1" readingOrder="1"/>
    </xf>
    <xf numFmtId="164" fontId="4" fillId="0" borderId="14" xfId="3" applyNumberFormat="1" applyFont="1" applyFill="1" applyBorder="1" applyAlignment="1" applyProtection="1">
      <alignment horizontal="center" vertical="center" wrapText="1" readingOrder="2"/>
    </xf>
    <xf numFmtId="43" fontId="4" fillId="0" borderId="14" xfId="5" applyFont="1" applyFill="1" applyBorder="1" applyAlignment="1" applyProtection="1">
      <alignment vertical="center" wrapText="1" readingOrder="2"/>
    </xf>
    <xf numFmtId="0" fontId="4" fillId="0" borderId="10" xfId="0" applyFont="1" applyFill="1" applyBorder="1" applyAlignment="1" applyProtection="1">
      <alignment horizontal="center" vertical="center" wrapText="1" readingOrder="2"/>
    </xf>
    <xf numFmtId="0" fontId="12" fillId="0" borderId="0" xfId="0" applyFont="1" applyFill="1" applyBorder="1" applyProtection="1"/>
    <xf numFmtId="0" fontId="5" fillId="0" borderId="4" xfId="0" applyFont="1" applyFill="1" applyBorder="1" applyAlignment="1" applyProtection="1">
      <alignment horizontal="center" vertical="center" wrapText="1" readingOrder="2"/>
    </xf>
    <xf numFmtId="43" fontId="4" fillId="0" borderId="13" xfId="5" applyFont="1" applyFill="1" applyBorder="1" applyAlignment="1" applyProtection="1">
      <alignment vertical="center" wrapText="1" readingOrder="1"/>
    </xf>
    <xf numFmtId="165" fontId="0" fillId="0" borderId="0" xfId="0" applyNumberFormat="1" applyBorder="1" applyAlignment="1" applyProtection="1"/>
    <xf numFmtId="0" fontId="0" fillId="5" borderId="0" xfId="0" applyFill="1" applyBorder="1" applyAlignment="1" applyProtection="1">
      <alignment vertical="center"/>
    </xf>
    <xf numFmtId="1" fontId="17" fillId="0" borderId="0" xfId="2" applyNumberFormat="1" applyFont="1" applyFill="1" applyAlignment="1" applyProtection="1">
      <alignment horizontal="right" readingOrder="2"/>
    </xf>
    <xf numFmtId="0" fontId="0" fillId="0" borderId="0" xfId="0" applyFill="1" applyBorder="1" applyAlignment="1" applyProtection="1">
      <alignment horizontal="right" readingOrder="2"/>
    </xf>
    <xf numFmtId="0" fontId="19" fillId="0" borderId="0" xfId="0" applyFont="1" applyFill="1" applyBorder="1" applyAlignment="1" applyProtection="1">
      <alignment horizontal="center"/>
    </xf>
    <xf numFmtId="1" fontId="17" fillId="0" borderId="0" xfId="2" applyNumberFormat="1" applyFont="1" applyAlignment="1" applyProtection="1">
      <alignment horizontal="right" readingOrder="2"/>
    </xf>
    <xf numFmtId="43" fontId="0" fillId="2" borderId="0" xfId="0" applyNumberFormat="1" applyFill="1" applyBorder="1" applyAlignment="1" applyProtection="1">
      <alignment vertical="center"/>
      <protection locked="0"/>
    </xf>
    <xf numFmtId="43" fontId="0" fillId="2" borderId="1" xfId="0" applyNumberFormat="1" applyFill="1" applyBorder="1" applyAlignment="1" applyProtection="1">
      <alignment vertical="center"/>
      <protection locked="0"/>
    </xf>
    <xf numFmtId="165" fontId="0" fillId="3" borderId="0" xfId="5" applyNumberFormat="1" applyFont="1" applyFill="1" applyBorder="1" applyAlignment="1" applyProtection="1">
      <alignment horizontal="left" vertical="center"/>
      <protection locked="0"/>
    </xf>
    <xf numFmtId="165" fontId="0" fillId="3" borderId="0" xfId="0" applyNumberFormat="1" applyFill="1" applyBorder="1" applyAlignment="1" applyProtection="1">
      <alignment vertical="center"/>
      <protection locked="0"/>
    </xf>
    <xf numFmtId="165" fontId="0" fillId="3" borderId="4" xfId="0" applyNumberFormat="1" applyFill="1" applyBorder="1" applyAlignment="1" applyProtection="1">
      <alignment vertical="center"/>
      <protection locked="0"/>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center" wrapText="1"/>
    </xf>
    <xf numFmtId="0" fontId="8"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xf>
    <xf numFmtId="0" fontId="1" fillId="0" borderId="0" xfId="0" applyFont="1" applyBorder="1" applyAlignment="1" applyProtection="1">
      <alignment vertical="center"/>
    </xf>
    <xf numFmtId="43" fontId="0" fillId="0" borderId="0" xfId="0" applyNumberFormat="1" applyFill="1" applyBorder="1" applyAlignment="1" applyProtection="1">
      <alignment vertical="center"/>
    </xf>
    <xf numFmtId="43" fontId="0" fillId="0" borderId="4" xfId="0" applyNumberFormat="1" applyFill="1" applyBorder="1" applyAlignment="1" applyProtection="1">
      <alignment vertical="center"/>
    </xf>
    <xf numFmtId="0" fontId="0" fillId="0" borderId="4" xfId="0" applyBorder="1" applyAlignment="1" applyProtection="1">
      <alignment vertical="center"/>
    </xf>
    <xf numFmtId="0" fontId="1" fillId="0" borderId="0" xfId="0" applyFont="1" applyBorder="1" applyAlignment="1" applyProtection="1">
      <alignment vertical="center" wrapText="1"/>
    </xf>
    <xf numFmtId="0" fontId="1" fillId="0" borderId="29" xfId="0" applyFont="1" applyBorder="1" applyAlignment="1" applyProtection="1">
      <alignment horizontal="center" vertical="center"/>
    </xf>
    <xf numFmtId="0" fontId="1" fillId="0" borderId="1" xfId="0" applyFont="1" applyFill="1" applyBorder="1" applyAlignment="1" applyProtection="1">
      <alignment vertical="center"/>
    </xf>
    <xf numFmtId="0" fontId="0" fillId="0" borderId="17" xfId="0" applyBorder="1" applyAlignment="1" applyProtection="1">
      <alignment vertical="center"/>
    </xf>
    <xf numFmtId="0" fontId="0" fillId="0" borderId="0" xfId="0" applyBorder="1" applyAlignment="1" applyProtection="1">
      <alignment horizontal="center" vertical="center"/>
    </xf>
    <xf numFmtId="0" fontId="1" fillId="0" borderId="0" xfId="0" applyFont="1" applyFill="1" applyBorder="1" applyAlignment="1" applyProtection="1">
      <alignment vertical="center" wrapText="1"/>
    </xf>
    <xf numFmtId="0" fontId="0" fillId="0" borderId="29" xfId="0" applyBorder="1" applyAlignment="1" applyProtection="1">
      <alignment horizontal="center" vertical="center"/>
    </xf>
    <xf numFmtId="0" fontId="0" fillId="0" borderId="1" xfId="0" applyBorder="1" applyAlignment="1" applyProtection="1">
      <alignment horizontal="center" vertical="center"/>
    </xf>
    <xf numFmtId="0" fontId="1" fillId="0" borderId="5" xfId="0" applyFont="1" applyBorder="1" applyAlignment="1" applyProtection="1">
      <alignment horizontal="center" vertical="center"/>
    </xf>
    <xf numFmtId="0" fontId="4" fillId="0" borderId="4" xfId="0" applyFont="1" applyFill="1" applyBorder="1" applyAlignment="1" applyProtection="1">
      <alignment vertical="center" wrapText="1" readingOrder="2"/>
    </xf>
    <xf numFmtId="0" fontId="5" fillId="0" borderId="29" xfId="0" applyFont="1" applyFill="1" applyBorder="1" applyAlignment="1" applyProtection="1">
      <alignment vertical="center" wrapText="1" readingOrder="2"/>
    </xf>
    <xf numFmtId="0" fontId="0" fillId="0" borderId="17" xfId="0" applyFill="1" applyBorder="1" applyAlignment="1" applyProtection="1">
      <alignment vertical="center"/>
    </xf>
    <xf numFmtId="43" fontId="0" fillId="0" borderId="2" xfId="0" applyNumberFormat="1" applyFill="1" applyBorder="1" applyAlignment="1" applyProtection="1">
      <alignment vertical="center"/>
    </xf>
    <xf numFmtId="0" fontId="0" fillId="0" borderId="0" xfId="0" applyFill="1" applyBorder="1" applyAlignment="1" applyProtection="1">
      <alignment horizontal="center" vertical="center"/>
    </xf>
    <xf numFmtId="0" fontId="0" fillId="0" borderId="2" xfId="0" applyFill="1" applyBorder="1" applyAlignment="1" applyProtection="1">
      <alignment vertical="center"/>
    </xf>
    <xf numFmtId="0" fontId="1" fillId="0" borderId="17" xfId="0" applyFont="1" applyFill="1" applyBorder="1" applyAlignment="1" applyProtection="1">
      <alignment vertical="center"/>
    </xf>
    <xf numFmtId="0" fontId="0" fillId="0" borderId="1" xfId="0" applyFill="1" applyBorder="1" applyAlignment="1" applyProtection="1">
      <alignment vertical="center"/>
    </xf>
    <xf numFmtId="0" fontId="0" fillId="0" borderId="4" xfId="0" applyBorder="1" applyAlignment="1" applyProtection="1">
      <alignment horizontal="center" vertical="center"/>
    </xf>
    <xf numFmtId="0" fontId="0" fillId="0" borderId="17" xfId="0" applyBorder="1" applyAlignment="1" applyProtection="1">
      <alignment horizontal="center" vertical="center"/>
    </xf>
    <xf numFmtId="43" fontId="0" fillId="2" borderId="4" xfId="0" applyNumberFormat="1" applyFill="1" applyBorder="1" applyAlignment="1" applyProtection="1">
      <alignment vertical="center"/>
      <protection locked="0"/>
    </xf>
    <xf numFmtId="43" fontId="0" fillId="2" borderId="17"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0" borderId="4" xfId="0" applyBorder="1" applyAlignment="1" applyProtection="1">
      <alignment horizontal="center"/>
    </xf>
    <xf numFmtId="0" fontId="4" fillId="0" borderId="6" xfId="0" applyFont="1" applyFill="1" applyBorder="1" applyAlignment="1" applyProtection="1">
      <alignment horizontal="center" vertical="center" wrapText="1" readingOrder="2"/>
    </xf>
    <xf numFmtId="0" fontId="0" fillId="0" borderId="4" xfId="0"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4" xfId="0"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13" xfId="0" applyFill="1" applyBorder="1" applyAlignment="1" applyProtection="1">
      <alignment horizontal="center"/>
    </xf>
    <xf numFmtId="0" fontId="0" fillId="0" borderId="1" xfId="0" applyFill="1" applyBorder="1" applyAlignment="1" applyProtection="1">
      <alignment horizontal="center"/>
    </xf>
    <xf numFmtId="0" fontId="4" fillId="0" borderId="1" xfId="0" applyFont="1" applyFill="1" applyBorder="1" applyAlignment="1" applyProtection="1">
      <alignment vertical="center" wrapText="1" readingOrder="2"/>
    </xf>
    <xf numFmtId="0" fontId="0" fillId="0" borderId="6" xfId="0" applyBorder="1" applyAlignment="1" applyProtection="1">
      <alignment horizontal="center" vertical="center"/>
    </xf>
    <xf numFmtId="0" fontId="0" fillId="0" borderId="13" xfId="0" applyBorder="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4" fillId="0" borderId="2" xfId="0" applyFont="1" applyFill="1" applyBorder="1" applyAlignment="1" applyProtection="1">
      <alignment vertical="center" wrapText="1" readingOrder="2"/>
    </xf>
    <xf numFmtId="0" fontId="0" fillId="0" borderId="5" xfId="0" applyBorder="1" applyAlignment="1" applyProtection="1">
      <alignment horizontal="center" vertical="center"/>
    </xf>
    <xf numFmtId="0" fontId="0" fillId="0" borderId="5" xfId="0" applyFill="1" applyBorder="1" applyAlignment="1" applyProtection="1">
      <alignment horizontal="center"/>
    </xf>
    <xf numFmtId="0" fontId="0" fillId="0" borderId="17" xfId="0" applyFill="1" applyBorder="1" applyAlignment="1" applyProtection="1">
      <alignment horizontal="center" vertical="center"/>
    </xf>
    <xf numFmtId="0" fontId="0" fillId="0" borderId="11" xfId="0" applyFill="1" applyBorder="1" applyAlignment="1" applyProtection="1">
      <alignment horizontal="center" vertical="center"/>
    </xf>
    <xf numFmtId="0" fontId="2" fillId="3" borderId="5"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5" fillId="0" borderId="32" xfId="0" applyFont="1" applyFill="1" applyBorder="1" applyAlignment="1" applyProtection="1">
      <alignment horizontal="center" vertical="center" wrapText="1" readingOrder="2"/>
      <protection locked="0"/>
    </xf>
    <xf numFmtId="0" fontId="5" fillId="0" borderId="33" xfId="0" applyFont="1" applyFill="1" applyBorder="1" applyAlignment="1" applyProtection="1">
      <alignment horizontal="right" vertical="center" wrapText="1" readingOrder="2"/>
      <protection locked="0"/>
    </xf>
    <xf numFmtId="0" fontId="5" fillId="0" borderId="22" xfId="0" applyFont="1" applyFill="1" applyBorder="1" applyAlignment="1" applyProtection="1">
      <alignment horizontal="center" vertical="center" wrapText="1" readingOrder="2"/>
      <protection locked="0"/>
    </xf>
    <xf numFmtId="0" fontId="5" fillId="0" borderId="24" xfId="0" applyFont="1" applyFill="1" applyBorder="1" applyAlignment="1" applyProtection="1">
      <alignment horizontal="right" vertical="center" wrapText="1" readingOrder="2"/>
      <protection locked="0"/>
    </xf>
    <xf numFmtId="0" fontId="2" fillId="3" borderId="29"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13" fillId="0" borderId="0" xfId="0" applyFont="1" applyFill="1" applyBorder="1" applyAlignment="1" applyProtection="1"/>
    <xf numFmtId="0" fontId="20" fillId="0" borderId="0" xfId="0" applyFont="1" applyBorder="1" applyProtection="1"/>
    <xf numFmtId="0" fontId="0" fillId="0" borderId="7" xfId="0" applyFill="1" applyBorder="1" applyProtection="1"/>
    <xf numFmtId="0" fontId="1" fillId="0" borderId="3" xfId="0" applyFont="1" applyBorder="1" applyAlignment="1" applyProtection="1">
      <alignment horizontal="center" vertical="center" wrapText="1" readingOrder="2"/>
    </xf>
    <xf numFmtId="0" fontId="1" fillId="0" borderId="29"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readingOrder="2"/>
    </xf>
    <xf numFmtId="0" fontId="1" fillId="0" borderId="5" xfId="0" applyFont="1" applyFill="1" applyBorder="1" applyAlignment="1" applyProtection="1">
      <alignment vertical="center"/>
    </xf>
    <xf numFmtId="164" fontId="2" fillId="0" borderId="0" xfId="3" applyNumberFormat="1" applyFont="1" applyFill="1" applyBorder="1" applyAlignment="1" applyProtection="1">
      <alignment horizontal="center" vertical="center"/>
    </xf>
    <xf numFmtId="164" fontId="2" fillId="0" borderId="1" xfId="3" applyNumberFormat="1" applyFont="1" applyFill="1" applyBorder="1" applyAlignment="1" applyProtection="1">
      <alignment horizontal="center" vertical="center"/>
    </xf>
    <xf numFmtId="164" fontId="2" fillId="0" borderId="4" xfId="3" applyNumberFormat="1" applyFont="1" applyFill="1" applyBorder="1" applyAlignment="1" applyProtection="1">
      <alignment horizontal="center" vertical="center"/>
    </xf>
    <xf numFmtId="164" fontId="2" fillId="0" borderId="17" xfId="3" applyNumberFormat="1"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21" xfId="0" applyFill="1" applyBorder="1" applyAlignment="1" applyProtection="1">
      <alignment horizontal="center" vertical="center"/>
    </xf>
    <xf numFmtId="0" fontId="5" fillId="0" borderId="25" xfId="0" applyFont="1" applyFill="1" applyBorder="1" applyAlignment="1" applyProtection="1">
      <alignment horizontal="center" vertical="center" wrapText="1" readingOrder="2"/>
    </xf>
    <xf numFmtId="0" fontId="5" fillId="0" borderId="23" xfId="0" applyFont="1" applyFill="1" applyBorder="1" applyAlignment="1" applyProtection="1">
      <alignment horizontal="right" vertical="center" wrapText="1" readingOrder="2"/>
    </xf>
    <xf numFmtId="0" fontId="5" fillId="0" borderId="32" xfId="0" applyFont="1" applyFill="1" applyBorder="1" applyAlignment="1" applyProtection="1">
      <alignment horizontal="center" vertical="center" wrapText="1" readingOrder="2"/>
    </xf>
    <xf numFmtId="0" fontId="5" fillId="0" borderId="33" xfId="0" applyFont="1" applyFill="1" applyBorder="1" applyAlignment="1" applyProtection="1">
      <alignment horizontal="right" vertical="center" wrapText="1" readingOrder="2"/>
    </xf>
    <xf numFmtId="0" fontId="0" fillId="2" borderId="0" xfId="0" applyFill="1" applyBorder="1" applyAlignment="1" applyProtection="1">
      <alignment horizontal="center" vertical="center" wrapText="1"/>
      <protection locked="0"/>
    </xf>
    <xf numFmtId="167" fontId="0" fillId="3" borderId="0"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0" fontId="0" fillId="0" borderId="0" xfId="0" applyFill="1" applyBorder="1" applyAlignment="1" applyProtection="1">
      <alignment horizontal="right" vertical="center"/>
      <protection locked="0"/>
    </xf>
    <xf numFmtId="0" fontId="5" fillId="2" borderId="5" xfId="0" applyFont="1" applyFill="1" applyBorder="1" applyAlignment="1" applyProtection="1">
      <alignment horizontal="center" vertical="center" wrapText="1" readingOrder="2"/>
      <protection locked="0"/>
    </xf>
    <xf numFmtId="0" fontId="5" fillId="2" borderId="0" xfId="0" applyFont="1" applyFill="1" applyBorder="1" applyAlignment="1" applyProtection="1">
      <alignment horizontal="center" vertical="center" wrapText="1" readingOrder="2"/>
      <protection locked="0"/>
    </xf>
    <xf numFmtId="0" fontId="0" fillId="3" borderId="0" xfId="5" applyNumberFormat="1" applyFont="1" applyFill="1" applyBorder="1" applyAlignment="1" applyProtection="1">
      <alignment horizontal="center" vertical="center"/>
      <protection locked="0"/>
    </xf>
    <xf numFmtId="0" fontId="0" fillId="3" borderId="4" xfId="5" applyNumberFormat="1" applyFont="1" applyFill="1" applyBorder="1" applyAlignment="1" applyProtection="1">
      <alignment horizontal="center" vertical="center"/>
      <protection locked="0"/>
    </xf>
    <xf numFmtId="0" fontId="0" fillId="2" borderId="8"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0" borderId="0" xfId="0" applyFill="1"/>
    <xf numFmtId="0" fontId="0" fillId="0" borderId="0" xfId="0" applyFill="1" applyAlignment="1">
      <alignment horizontal="center"/>
    </xf>
    <xf numFmtId="0" fontId="4" fillId="0" borderId="0" xfId="0" applyFont="1" applyFill="1" applyBorder="1" applyAlignment="1">
      <alignment vertical="center" readingOrder="2"/>
    </xf>
    <xf numFmtId="0" fontId="0" fillId="0" borderId="0" xfId="0" applyFill="1" applyAlignment="1">
      <alignment vertical="center"/>
    </xf>
    <xf numFmtId="0" fontId="0" fillId="0" borderId="11" xfId="0" applyFill="1" applyBorder="1" applyAlignment="1" applyProtection="1">
      <alignment vertical="center"/>
    </xf>
    <xf numFmtId="0" fontId="4" fillId="0" borderId="0" xfId="0" applyFont="1" applyFill="1" applyBorder="1" applyAlignment="1" applyProtection="1">
      <alignment horizontal="center" vertical="center" wrapText="1" readingOrder="2"/>
    </xf>
    <xf numFmtId="0" fontId="0" fillId="0" borderId="5" xfId="0" applyFill="1" applyBorder="1" applyAlignment="1" applyProtection="1">
      <alignment vertical="center"/>
    </xf>
    <xf numFmtId="0" fontId="0" fillId="0" borderId="0" xfId="0" applyFill="1" applyBorder="1" applyAlignment="1" applyProtection="1">
      <alignment horizontal="right" vertical="center"/>
    </xf>
    <xf numFmtId="0" fontId="0" fillId="0" borderId="6" xfId="0" applyFill="1" applyBorder="1" applyAlignment="1" applyProtection="1">
      <alignment horizontal="right" vertical="center"/>
    </xf>
    <xf numFmtId="0" fontId="1" fillId="0" borderId="5" xfId="0" applyFont="1" applyBorder="1" applyAlignment="1" applyProtection="1">
      <alignment horizontal="right" vertical="center"/>
    </xf>
    <xf numFmtId="0" fontId="0" fillId="0" borderId="0" xfId="0" applyFill="1" applyBorder="1" applyAlignment="1" applyProtection="1">
      <alignment horizontal="right" vertical="center" wrapText="1"/>
    </xf>
    <xf numFmtId="0" fontId="1" fillId="0" borderId="0" xfId="0" applyFont="1" applyFill="1" applyBorder="1" applyAlignment="1" applyProtection="1">
      <alignment horizontal="right" vertical="center"/>
    </xf>
    <xf numFmtId="0" fontId="2"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readingOrder="2"/>
    </xf>
    <xf numFmtId="0" fontId="1"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readingOrder="2"/>
    </xf>
    <xf numFmtId="9" fontId="0" fillId="0" borderId="0" xfId="3" applyFont="1" applyFill="1" applyBorder="1" applyAlignment="1" applyProtection="1">
      <alignment horizontal="center" vertical="center"/>
    </xf>
    <xf numFmtId="9" fontId="0" fillId="0" borderId="4" xfId="3" applyFont="1" applyFill="1" applyBorder="1" applyAlignment="1" applyProtection="1">
      <alignment horizontal="center" vertical="center"/>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vertical="center" wrapText="1"/>
    </xf>
    <xf numFmtId="0" fontId="4" fillId="0" borderId="5" xfId="0" applyFont="1" applyFill="1" applyBorder="1" applyAlignment="1" applyProtection="1">
      <alignment horizontal="center" vertical="top" wrapText="1" readingOrder="2"/>
    </xf>
    <xf numFmtId="9" fontId="1" fillId="0" borderId="0" xfId="3" applyFont="1" applyFill="1" applyBorder="1" applyAlignment="1" applyProtection="1">
      <alignment horizontal="center" vertical="center"/>
    </xf>
    <xf numFmtId="9" fontId="1" fillId="0" borderId="4" xfId="3" applyFont="1" applyFill="1" applyBorder="1" applyAlignment="1" applyProtection="1">
      <alignment horizontal="center" vertical="center"/>
    </xf>
    <xf numFmtId="0" fontId="0" fillId="2" borderId="4" xfId="0" applyFill="1" applyBorder="1" applyAlignment="1" applyProtection="1">
      <alignment horizontal="center" vertical="center" wrapText="1"/>
      <protection locked="0"/>
    </xf>
    <xf numFmtId="0" fontId="0" fillId="0" borderId="4" xfId="0" applyFill="1" applyBorder="1" applyAlignment="1" applyProtection="1">
      <alignment horizontal="right" vertical="center" wrapText="1"/>
    </xf>
    <xf numFmtId="0" fontId="5" fillId="2" borderId="4" xfId="0" applyFont="1" applyFill="1" applyBorder="1" applyAlignment="1" applyProtection="1">
      <alignment horizontal="center" vertical="center" wrapText="1" readingOrder="2"/>
      <protection locked="0"/>
    </xf>
    <xf numFmtId="0" fontId="0" fillId="2" borderId="9" xfId="0" applyFill="1" applyBorder="1" applyAlignment="1" applyProtection="1">
      <alignment horizontal="center" vertical="center" wrapText="1"/>
      <protection locked="0"/>
    </xf>
    <xf numFmtId="0" fontId="0" fillId="0" borderId="13" xfId="0" applyFill="1" applyBorder="1" applyAlignment="1" applyProtection="1">
      <alignment horizontal="right" vertical="center"/>
    </xf>
    <xf numFmtId="0" fontId="4" fillId="0" borderId="8" xfId="0" applyFont="1" applyFill="1" applyBorder="1" applyAlignment="1" applyProtection="1">
      <alignment horizontal="center" vertical="center" wrapText="1" readingOrder="2"/>
    </xf>
    <xf numFmtId="0" fontId="4" fillId="0" borderId="9" xfId="0" applyFont="1" applyFill="1" applyBorder="1" applyAlignment="1" applyProtection="1">
      <alignment horizontal="right" vertical="center" wrapText="1" readingOrder="2"/>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readingOrder="2"/>
    </xf>
    <xf numFmtId="0" fontId="0" fillId="0" borderId="5" xfId="0" applyFill="1" applyBorder="1" applyAlignment="1" applyProtection="1">
      <alignment horizontal="right" vertical="center"/>
    </xf>
    <xf numFmtId="0" fontId="0" fillId="0" borderId="17" xfId="0" applyFill="1" applyBorder="1" applyAlignment="1" applyProtection="1">
      <alignment horizontal="right" vertical="center"/>
    </xf>
    <xf numFmtId="0" fontId="0" fillId="0" borderId="4" xfId="0" applyFill="1" applyBorder="1" applyAlignment="1" applyProtection="1">
      <alignment horizontal="right" vertical="center"/>
    </xf>
    <xf numFmtId="0" fontId="0" fillId="0" borderId="9" xfId="0" applyFill="1" applyBorder="1" applyAlignment="1" applyProtection="1">
      <alignment horizontal="center" vertical="center"/>
    </xf>
    <xf numFmtId="0" fontId="0" fillId="0" borderId="5" xfId="0" applyFill="1" applyBorder="1" applyProtection="1"/>
    <xf numFmtId="0" fontId="0" fillId="0" borderId="0" xfId="0" applyAlignment="1" applyProtection="1">
      <alignment horizontal="right"/>
    </xf>
    <xf numFmtId="0" fontId="0" fillId="0" borderId="0" xfId="0" applyBorder="1" applyAlignment="1">
      <alignment horizontal="right" vertical="center" wrapText="1" readingOrder="2"/>
    </xf>
    <xf numFmtId="0" fontId="4" fillId="2" borderId="7" xfId="0" applyFont="1" applyFill="1" applyBorder="1" applyAlignment="1">
      <alignment horizontal="right" vertical="center" wrapText="1" readingOrder="2"/>
    </xf>
    <xf numFmtId="0" fontId="5" fillId="0" borderId="7" xfId="0" applyFont="1" applyFill="1" applyBorder="1" applyAlignment="1">
      <alignment horizontal="right" vertical="center" wrapText="1" readingOrder="2"/>
    </xf>
    <xf numFmtId="0" fontId="4" fillId="0" borderId="7" xfId="0" applyFont="1" applyFill="1" applyBorder="1" applyAlignment="1">
      <alignment horizontal="center" vertical="center" wrapText="1" readingOrder="2"/>
    </xf>
    <xf numFmtId="0" fontId="4" fillId="0" borderId="7" xfId="0" applyFont="1" applyFill="1" applyBorder="1" applyAlignment="1">
      <alignment horizontal="right" vertical="center" wrapText="1" readingOrder="2"/>
    </xf>
    <xf numFmtId="0" fontId="4" fillId="0" borderId="19" xfId="0" applyFont="1" applyFill="1" applyBorder="1" applyAlignment="1">
      <alignment horizontal="right" vertical="center" wrapText="1" readingOrder="2"/>
    </xf>
    <xf numFmtId="0" fontId="0" fillId="0" borderId="7" xfId="0" applyFill="1" applyBorder="1" applyAlignment="1">
      <alignment horizontal="center" vertical="center"/>
    </xf>
    <xf numFmtId="0" fontId="5" fillId="0" borderId="7" xfId="0" applyFont="1" applyFill="1" applyBorder="1" applyAlignment="1">
      <alignment horizontal="center" vertical="center" wrapText="1" readingOrder="2"/>
    </xf>
    <xf numFmtId="164" fontId="2" fillId="5" borderId="14" xfId="3" applyNumberFormat="1" applyFont="1" applyFill="1" applyBorder="1" applyAlignment="1">
      <alignment horizontal="right" vertical="center" wrapText="1"/>
    </xf>
    <xf numFmtId="164" fontId="2" fillId="5" borderId="6" xfId="3" applyNumberFormat="1" applyFont="1" applyFill="1" applyBorder="1" applyAlignment="1">
      <alignment horizontal="right" vertical="center" wrapText="1"/>
    </xf>
    <xf numFmtId="164" fontId="2" fillId="5" borderId="13" xfId="3" applyNumberFormat="1" applyFont="1" applyFill="1" applyBorder="1" applyAlignment="1">
      <alignment horizontal="right" vertical="center" wrapText="1"/>
    </xf>
    <xf numFmtId="164" fontId="2" fillId="0" borderId="14" xfId="3" applyNumberFormat="1" applyFont="1" applyFill="1" applyBorder="1" applyAlignment="1">
      <alignment horizontal="right" vertical="center" wrapText="1"/>
    </xf>
    <xf numFmtId="164" fontId="2" fillId="0" borderId="6" xfId="3" applyNumberFormat="1" applyFont="1" applyFill="1" applyBorder="1" applyAlignment="1">
      <alignment horizontal="right" vertical="center" wrapText="1"/>
    </xf>
    <xf numFmtId="164" fontId="2" fillId="0" borderId="13" xfId="3" applyNumberFormat="1" applyFont="1" applyFill="1" applyBorder="1" applyAlignment="1">
      <alignment horizontal="right" vertical="center" wrapText="1"/>
    </xf>
    <xf numFmtId="0" fontId="3" fillId="5" borderId="0" xfId="0" applyFont="1" applyFill="1" applyBorder="1" applyAlignment="1">
      <alignment horizontal="center"/>
    </xf>
    <xf numFmtId="0" fontId="11" fillId="2" borderId="10" xfId="0" applyFont="1" applyFill="1" applyBorder="1" applyAlignment="1">
      <alignment horizontal="center" vertical="center"/>
    </xf>
    <xf numFmtId="0" fontId="11" fillId="2" borderId="2"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pplyProtection="1">
      <alignment horizontal="center"/>
    </xf>
    <xf numFmtId="0" fontId="0" fillId="0" borderId="2" xfId="0" applyBorder="1" applyAlignment="1" applyProtection="1">
      <alignment horizontal="center"/>
    </xf>
    <xf numFmtId="0" fontId="18" fillId="2" borderId="0"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6" borderId="0" xfId="0" applyFill="1" applyBorder="1" applyAlignment="1" applyProtection="1">
      <alignment horizontal="center" vertical="center"/>
    </xf>
    <xf numFmtId="0" fontId="0" fillId="2" borderId="0" xfId="0" applyFill="1" applyBorder="1" applyAlignment="1" applyProtection="1">
      <alignment horizontal="center" vertical="center" wrapText="1"/>
    </xf>
    <xf numFmtId="0" fontId="10" fillId="0" borderId="7" xfId="4" applyBorder="1" applyAlignment="1" applyProtection="1">
      <alignment horizontal="right"/>
    </xf>
    <xf numFmtId="0" fontId="0" fillId="0" borderId="7" xfId="0" applyBorder="1" applyAlignment="1" applyProtection="1">
      <alignment horizontal="center"/>
    </xf>
    <xf numFmtId="0" fontId="0" fillId="0" borderId="0" xfId="0" applyAlignment="1" applyProtection="1">
      <alignment horizontal="right" wrapText="1"/>
    </xf>
    <xf numFmtId="0" fontId="1" fillId="0" borderId="7" xfId="0" applyFont="1" applyBorder="1" applyAlignment="1" applyProtection="1">
      <alignment horizontal="center" vertical="center"/>
    </xf>
    <xf numFmtId="0" fontId="10" fillId="0" borderId="0" xfId="4" applyAlignment="1" applyProtection="1">
      <alignment horizontal="center"/>
    </xf>
    <xf numFmtId="0" fontId="0" fillId="0" borderId="1" xfId="0" applyBorder="1" applyAlignment="1" applyProtection="1">
      <alignment horizontal="right" vertical="center"/>
    </xf>
    <xf numFmtId="0" fontId="13" fillId="0" borderId="0" xfId="0" applyFont="1" applyAlignment="1" applyProtection="1">
      <alignment horizontal="center"/>
    </xf>
    <xf numFmtId="0" fontId="0" fillId="0" borderId="7" xfId="0" applyBorder="1" applyAlignment="1" applyProtection="1">
      <alignment horizontal="center" wrapText="1"/>
    </xf>
    <xf numFmtId="0" fontId="1" fillId="0" borderId="0" xfId="0" applyFont="1" applyAlignment="1" applyProtection="1">
      <alignment horizontal="right"/>
    </xf>
    <xf numFmtId="0" fontId="0" fillId="0" borderId="0" xfId="0" applyAlignment="1" applyProtection="1">
      <alignment horizontal="right" vertical="center" wrapText="1"/>
    </xf>
    <xf numFmtId="0" fontId="0" fillId="0" borderId="0" xfId="0" applyAlignment="1" applyProtection="1">
      <alignment horizontal="right" vertical="center" wrapText="1" readingOrder="2"/>
    </xf>
    <xf numFmtId="0" fontId="10" fillId="0" borderId="7" xfId="4" applyBorder="1" applyAlignment="1" applyProtection="1">
      <alignment horizontal="right" vertical="center"/>
    </xf>
    <xf numFmtId="0" fontId="1" fillId="0" borderId="10"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0" fillId="0" borderId="1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1" xfId="0" applyFont="1" applyFill="1" applyBorder="1" applyAlignment="1" applyProtection="1">
      <alignment horizontal="center"/>
    </xf>
    <xf numFmtId="0" fontId="13" fillId="0" borderId="0" xfId="0" applyFont="1" applyFill="1" applyBorder="1" applyAlignment="1" applyProtection="1">
      <alignment horizontal="center"/>
    </xf>
    <xf numFmtId="0" fontId="5" fillId="0" borderId="5" xfId="0" applyFont="1" applyFill="1" applyBorder="1" applyAlignment="1" applyProtection="1">
      <alignment horizontal="right" vertical="center" wrapText="1" readingOrder="2"/>
    </xf>
    <xf numFmtId="0" fontId="5" fillId="0" borderId="4" xfId="0" applyFont="1" applyFill="1" applyBorder="1" applyAlignment="1" applyProtection="1">
      <alignment horizontal="right" vertical="center" wrapText="1" readingOrder="2"/>
    </xf>
    <xf numFmtId="2" fontId="1" fillId="0" borderId="14" xfId="0" applyNumberFormat="1" applyFont="1" applyBorder="1" applyAlignment="1" applyProtection="1">
      <alignment horizontal="center" vertical="center" wrapText="1"/>
    </xf>
    <xf numFmtId="2" fontId="1" fillId="0" borderId="13" xfId="0" applyNumberFormat="1" applyFont="1" applyBorder="1" applyAlignment="1" applyProtection="1">
      <alignment horizontal="center" vertical="center" wrapText="1"/>
    </xf>
    <xf numFmtId="0" fontId="5" fillId="0" borderId="6" xfId="0" applyFont="1" applyFill="1" applyBorder="1" applyAlignment="1" applyProtection="1">
      <alignment horizontal="right" vertical="center" wrapText="1" readingOrder="2"/>
    </xf>
    <xf numFmtId="0" fontId="5" fillId="0" borderId="10" xfId="0" applyFont="1" applyFill="1" applyBorder="1" applyAlignment="1" applyProtection="1">
      <alignment horizontal="right" vertical="center" wrapText="1" readingOrder="2"/>
    </xf>
    <xf numFmtId="0" fontId="5" fillId="0" borderId="11" xfId="0" applyFont="1" applyFill="1" applyBorder="1" applyAlignment="1" applyProtection="1">
      <alignment horizontal="right" vertical="center" wrapText="1" readingOrder="2"/>
    </xf>
    <xf numFmtId="0" fontId="3" fillId="0" borderId="0" xfId="0" applyFont="1" applyFill="1"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1" fillId="0" borderId="3" xfId="0" applyFont="1" applyBorder="1" applyAlignment="1" applyProtection="1">
      <alignment horizontal="center"/>
    </xf>
    <xf numFmtId="0" fontId="1" fillId="0" borderId="9" xfId="0" applyFont="1" applyBorder="1" applyAlignment="1" applyProtection="1">
      <alignment horizontal="center"/>
    </xf>
    <xf numFmtId="0" fontId="4" fillId="0" borderId="5" xfId="0" applyFont="1" applyFill="1" applyBorder="1" applyAlignment="1" applyProtection="1">
      <alignment horizontal="right" vertical="center" wrapText="1" readingOrder="2"/>
    </xf>
    <xf numFmtId="0" fontId="4" fillId="0" borderId="4" xfId="0" applyFont="1" applyFill="1" applyBorder="1" applyAlignment="1" applyProtection="1">
      <alignment horizontal="right" vertical="center" wrapText="1" readingOrder="2"/>
    </xf>
    <xf numFmtId="0" fontId="4" fillId="2" borderId="7" xfId="0" applyFont="1" applyFill="1" applyBorder="1" applyAlignment="1" applyProtection="1">
      <alignment horizontal="right" vertical="center" wrapText="1" readingOrder="2"/>
    </xf>
    <xf numFmtId="0" fontId="4" fillId="0" borderId="6" xfId="0" applyFont="1" applyFill="1" applyBorder="1" applyAlignment="1" applyProtection="1">
      <alignment horizontal="right" vertical="center" readingOrder="2"/>
    </xf>
    <xf numFmtId="0" fontId="5" fillId="0" borderId="14" xfId="0" applyFont="1" applyFill="1" applyBorder="1" applyAlignment="1" applyProtection="1">
      <alignment horizontal="right" vertical="center" wrapText="1" readingOrder="2"/>
    </xf>
    <xf numFmtId="0" fontId="4" fillId="0" borderId="6" xfId="0" applyFont="1" applyFill="1" applyBorder="1" applyAlignment="1" applyProtection="1">
      <alignment horizontal="right" vertical="center" wrapText="1" readingOrder="2"/>
    </xf>
    <xf numFmtId="0" fontId="4" fillId="0" borderId="29" xfId="0" applyFont="1" applyFill="1" applyBorder="1" applyAlignment="1" applyProtection="1">
      <alignment horizontal="right" vertical="center" wrapText="1" readingOrder="2"/>
    </xf>
    <xf numFmtId="0" fontId="4" fillId="0" borderId="17" xfId="0" applyFont="1" applyFill="1" applyBorder="1" applyAlignment="1" applyProtection="1">
      <alignment horizontal="right" vertical="center" wrapText="1" readingOrder="2"/>
    </xf>
    <xf numFmtId="0" fontId="4" fillId="0" borderId="14" xfId="0" applyFont="1" applyFill="1" applyBorder="1" applyAlignment="1" applyProtection="1">
      <alignment horizontal="right" vertical="center" wrapText="1" readingOrder="2"/>
    </xf>
    <xf numFmtId="0" fontId="4" fillId="0" borderId="13" xfId="0" applyFont="1" applyFill="1" applyBorder="1" applyAlignment="1" applyProtection="1">
      <alignment horizontal="right" vertical="center" wrapText="1" readingOrder="2"/>
    </xf>
    <xf numFmtId="0" fontId="16" fillId="0" borderId="0" xfId="0" applyFont="1" applyBorder="1" applyAlignment="1" applyProtection="1">
      <alignment horizontal="right" vertical="center" wrapText="1"/>
    </xf>
    <xf numFmtId="0" fontId="22" fillId="0" borderId="0" xfId="0" applyFont="1" applyFill="1" applyBorder="1" applyAlignment="1" applyProtection="1">
      <alignment horizontal="right" vertical="center" wrapText="1"/>
    </xf>
    <xf numFmtId="0" fontId="0" fillId="0" borderId="14" xfId="0" applyBorder="1" applyAlignment="1" applyProtection="1">
      <alignment horizontal="center"/>
    </xf>
    <xf numFmtId="0" fontId="0" fillId="0" borderId="13" xfId="0" applyBorder="1" applyAlignment="1" applyProtection="1">
      <alignment horizontal="center"/>
    </xf>
    <xf numFmtId="0" fontId="16" fillId="0" borderId="0" xfId="0" applyFont="1" applyFill="1" applyBorder="1" applyAlignment="1" applyProtection="1">
      <alignment horizontal="right" vertical="center" wrapText="1" readingOrder="2"/>
    </xf>
    <xf numFmtId="0" fontId="4" fillId="0" borderId="0" xfId="0" applyFont="1" applyFill="1" applyBorder="1" applyAlignment="1" applyProtection="1">
      <alignment horizontal="right" vertical="center" wrapText="1" readingOrder="2"/>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29" xfId="0" applyBorder="1" applyAlignment="1" applyProtection="1">
      <alignment horizontal="center"/>
    </xf>
    <xf numFmtId="0" fontId="0" fillId="0" borderId="17" xfId="0" applyBorder="1" applyAlignment="1" applyProtection="1">
      <alignment horizontal="center"/>
    </xf>
    <xf numFmtId="0" fontId="0" fillId="0" borderId="1" xfId="0" applyFill="1" applyBorder="1" applyAlignment="1" applyProtection="1">
      <alignment horizontal="center"/>
    </xf>
    <xf numFmtId="0" fontId="0" fillId="0" borderId="0" xfId="0" applyFill="1" applyBorder="1" applyAlignment="1" applyProtection="1">
      <alignment horizontal="center"/>
    </xf>
    <xf numFmtId="0" fontId="18"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readingOrder="2"/>
    </xf>
    <xf numFmtId="0" fontId="0" fillId="0" borderId="5" xfId="0" applyFill="1" applyBorder="1" applyAlignment="1" applyProtection="1">
      <alignment horizontal="right" vertical="center"/>
    </xf>
    <xf numFmtId="0" fontId="0" fillId="0" borderId="0" xfId="0" applyFill="1" applyBorder="1" applyAlignment="1" applyProtection="1">
      <alignment horizontal="right" vertical="center"/>
    </xf>
    <xf numFmtId="0" fontId="1" fillId="0" borderId="29" xfId="0" applyFont="1" applyBorder="1" applyAlignment="1" applyProtection="1">
      <alignment horizontal="center" vertical="center" wrapText="1" readingOrder="2"/>
    </xf>
    <xf numFmtId="0" fontId="1" fillId="0" borderId="1" xfId="0" applyFont="1" applyBorder="1" applyAlignment="1" applyProtection="1">
      <alignment horizontal="center" vertical="center" wrapText="1" readingOrder="2"/>
    </xf>
    <xf numFmtId="0" fontId="1" fillId="0" borderId="17" xfId="0" applyFont="1" applyBorder="1" applyAlignment="1" applyProtection="1">
      <alignment horizontal="center" vertical="center" wrapText="1" readingOrder="2"/>
    </xf>
    <xf numFmtId="0" fontId="1" fillId="0" borderId="3"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8" xfId="0" applyFill="1" applyBorder="1" applyAlignment="1">
      <alignment horizontal="center"/>
    </xf>
    <xf numFmtId="0" fontId="0" fillId="0" borderId="9" xfId="0" applyFill="1" applyBorder="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18" fillId="0" borderId="0" xfId="0" applyFont="1" applyFill="1" applyBorder="1" applyAlignment="1" applyProtection="1">
      <alignment horizontal="center" vertical="center" wrapText="1"/>
    </xf>
    <xf numFmtId="2" fontId="1" fillId="0" borderId="11" xfId="0" applyNumberFormat="1" applyFont="1" applyBorder="1" applyAlignment="1" applyProtection="1">
      <alignment horizontal="center" vertical="center" wrapText="1"/>
    </xf>
    <xf numFmtId="2" fontId="1" fillId="0" borderId="17" xfId="0" applyNumberFormat="1" applyFont="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6" borderId="0"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4" fillId="2" borderId="5" xfId="0" applyFont="1" applyFill="1" applyBorder="1" applyAlignment="1" applyProtection="1">
      <alignment horizontal="center" vertical="center" wrapText="1" readingOrder="2"/>
    </xf>
    <xf numFmtId="0" fontId="4" fillId="2" borderId="0" xfId="0" applyFont="1" applyFill="1" applyBorder="1" applyAlignment="1" applyProtection="1">
      <alignment horizontal="center" vertical="center" wrapText="1" readingOrder="2"/>
    </xf>
    <xf numFmtId="0" fontId="18" fillId="2" borderId="0" xfId="0" applyFont="1" applyFill="1" applyBorder="1" applyAlignment="1" applyProtection="1">
      <alignment horizontal="center" vertical="center"/>
    </xf>
    <xf numFmtId="0" fontId="1" fillId="2" borderId="5" xfId="0" applyFont="1" applyFill="1" applyBorder="1" applyAlignment="1" applyProtection="1">
      <alignment horizontal="right" vertical="center" wrapText="1"/>
    </xf>
    <xf numFmtId="0" fontId="1" fillId="2" borderId="0" xfId="0" applyFont="1" applyFill="1" applyBorder="1" applyAlignment="1" applyProtection="1">
      <alignment horizontal="right" vertical="center" wrapText="1"/>
    </xf>
    <xf numFmtId="0" fontId="0" fillId="0" borderId="14" xfId="0" applyFill="1" applyBorder="1" applyAlignment="1" applyProtection="1">
      <alignment horizontal="center" vertical="center"/>
    </xf>
    <xf numFmtId="0" fontId="0" fillId="0" borderId="6" xfId="0" applyFill="1" applyBorder="1" applyAlignment="1" applyProtection="1">
      <alignment horizontal="center" vertical="center"/>
    </xf>
    <xf numFmtId="0" fontId="1" fillId="0" borderId="8" xfId="0" applyFont="1" applyBorder="1" applyAlignment="1" applyProtection="1">
      <alignment horizontal="center" vertical="center" wrapText="1" readingOrder="2"/>
    </xf>
    <xf numFmtId="0" fontId="1" fillId="0" borderId="3" xfId="0" applyFont="1" applyBorder="1" applyAlignment="1" applyProtection="1">
      <alignment horizontal="center" vertical="center" wrapText="1" readingOrder="2"/>
    </xf>
    <xf numFmtId="0" fontId="1" fillId="0" borderId="9" xfId="0" applyFont="1" applyBorder="1" applyAlignment="1" applyProtection="1">
      <alignment horizontal="center" vertical="center" wrapText="1" readingOrder="2"/>
    </xf>
    <xf numFmtId="0" fontId="13" fillId="0" borderId="0" xfId="0" applyFont="1" applyFill="1" applyBorder="1" applyAlignment="1" applyProtection="1">
      <alignment horizontal="center" vertical="center" wrapText="1"/>
    </xf>
    <xf numFmtId="0" fontId="4" fillId="0" borderId="10" xfId="0" applyFont="1" applyFill="1" applyBorder="1" applyAlignment="1" applyProtection="1">
      <alignment horizontal="right" vertical="center" wrapText="1" readingOrder="2"/>
    </xf>
    <xf numFmtId="0" fontId="4" fillId="0" borderId="11" xfId="0" applyFont="1" applyFill="1" applyBorder="1" applyAlignment="1" applyProtection="1">
      <alignment horizontal="right" vertical="center" wrapText="1" readingOrder="2"/>
    </xf>
    <xf numFmtId="0" fontId="4" fillId="0" borderId="25" xfId="0" applyFont="1" applyFill="1" applyBorder="1" applyAlignment="1" applyProtection="1">
      <alignment horizontal="right" vertical="center" wrapText="1" readingOrder="2"/>
    </xf>
    <xf numFmtId="0" fontId="4" fillId="0" borderId="23" xfId="0" applyFont="1" applyFill="1" applyBorder="1" applyAlignment="1" applyProtection="1">
      <alignment horizontal="right" vertical="center" wrapText="1" readingOrder="2"/>
    </xf>
    <xf numFmtId="0" fontId="5" fillId="0" borderId="8" xfId="0" applyFont="1" applyFill="1" applyBorder="1" applyAlignment="1" applyProtection="1">
      <alignment horizontal="center" vertical="center" wrapText="1" readingOrder="2"/>
    </xf>
    <xf numFmtId="0" fontId="5" fillId="0" borderId="9" xfId="0" applyFont="1" applyFill="1" applyBorder="1" applyAlignment="1" applyProtection="1">
      <alignment horizontal="center" vertical="center" wrapText="1" readingOrder="2"/>
    </xf>
    <xf numFmtId="0" fontId="0" fillId="0" borderId="8" xfId="0" applyFill="1" applyBorder="1" applyAlignment="1" applyProtection="1">
      <alignment horizontal="center"/>
    </xf>
    <xf numFmtId="0" fontId="0" fillId="0" borderId="9" xfId="0" applyFill="1" applyBorder="1" applyAlignment="1" applyProtection="1">
      <alignment horizontal="center"/>
    </xf>
    <xf numFmtId="0" fontId="0" fillId="0" borderId="1" xfId="0"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readingOrder="2"/>
      <protection locked="0"/>
    </xf>
    <xf numFmtId="0" fontId="0" fillId="0" borderId="0" xfId="0" applyBorder="1" applyAlignment="1" applyProtection="1">
      <alignment horizontal="center"/>
    </xf>
    <xf numFmtId="0" fontId="4" fillId="0" borderId="8" xfId="0" applyFont="1" applyFill="1" applyBorder="1" applyAlignment="1" applyProtection="1">
      <alignment horizontal="right" vertical="center" wrapText="1" readingOrder="2"/>
    </xf>
    <xf numFmtId="0" fontId="4" fillId="0" borderId="9" xfId="0" applyFont="1" applyFill="1" applyBorder="1" applyAlignment="1" applyProtection="1">
      <alignment horizontal="right" vertical="center" wrapText="1" readingOrder="2"/>
    </xf>
    <xf numFmtId="0" fontId="0" fillId="6" borderId="5" xfId="0" applyFill="1" applyBorder="1" applyAlignment="1" applyProtection="1">
      <alignment horizontal="right" vertical="center" wrapText="1"/>
      <protection locked="0"/>
    </xf>
    <xf numFmtId="0" fontId="0" fillId="6" borderId="0" xfId="0" applyFill="1" applyBorder="1" applyAlignment="1" applyProtection="1">
      <alignment horizontal="right" vertical="center" wrapText="1"/>
      <protection locked="0"/>
    </xf>
    <xf numFmtId="0" fontId="0" fillId="6" borderId="4" xfId="0" applyFill="1" applyBorder="1" applyAlignment="1" applyProtection="1">
      <alignment horizontal="right" vertical="center" wrapText="1"/>
      <protection locked="0"/>
    </xf>
    <xf numFmtId="0" fontId="0" fillId="6" borderId="0" xfId="0" applyFill="1" applyBorder="1" applyAlignment="1" applyProtection="1">
      <alignment horizontal="right" vertical="center" wrapText="1" readingOrder="2"/>
      <protection locked="0"/>
    </xf>
    <xf numFmtId="0" fontId="0" fillId="6" borderId="4" xfId="0" applyFill="1" applyBorder="1" applyAlignment="1" applyProtection="1">
      <alignment horizontal="right" vertical="center" wrapText="1" readingOrder="2"/>
      <protection locked="0"/>
    </xf>
    <xf numFmtId="0" fontId="0" fillId="6" borderId="8" xfId="0" applyFill="1" applyBorder="1" applyAlignment="1" applyProtection="1">
      <alignment horizontal="right" vertical="center" wrapText="1"/>
      <protection locked="0"/>
    </xf>
    <xf numFmtId="0" fontId="0" fillId="6" borderId="3" xfId="0" applyFill="1" applyBorder="1" applyAlignment="1" applyProtection="1">
      <alignment horizontal="right" vertical="center" wrapText="1"/>
      <protection locked="0"/>
    </xf>
    <xf numFmtId="0" fontId="0" fillId="6" borderId="9" xfId="0" applyFill="1" applyBorder="1" applyAlignment="1" applyProtection="1">
      <alignment horizontal="right" vertical="center" wrapText="1"/>
      <protection locked="0"/>
    </xf>
    <xf numFmtId="0" fontId="0" fillId="6" borderId="29" xfId="0" applyFill="1" applyBorder="1" applyAlignment="1" applyProtection="1">
      <alignment horizontal="right" vertical="center" wrapText="1"/>
      <protection locked="0"/>
    </xf>
    <xf numFmtId="0" fontId="0" fillId="6" borderId="1" xfId="0" applyFill="1" applyBorder="1" applyAlignment="1" applyProtection="1">
      <alignment horizontal="right" vertical="center" wrapText="1"/>
      <protection locked="0"/>
    </xf>
    <xf numFmtId="0" fontId="0" fillId="6" borderId="17" xfId="0" applyFill="1" applyBorder="1" applyAlignment="1" applyProtection="1">
      <alignment horizontal="right" vertical="center" wrapText="1"/>
      <protection locked="0"/>
    </xf>
    <xf numFmtId="0" fontId="5" fillId="0" borderId="28" xfId="0" applyFont="1" applyFill="1" applyBorder="1" applyAlignment="1">
      <alignment horizontal="right" vertical="center" readingOrder="2"/>
    </xf>
    <xf numFmtId="0" fontId="0" fillId="0" borderId="40"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5" fillId="0" borderId="27" xfId="0" applyFont="1" applyFill="1" applyBorder="1" applyAlignment="1">
      <alignment horizontal="right" vertical="center" readingOrder="2"/>
    </xf>
    <xf numFmtId="0" fontId="0" fillId="0" borderId="40" xfId="0" applyFill="1" applyBorder="1" applyAlignment="1">
      <alignment horizontal="right"/>
    </xf>
    <xf numFmtId="0" fontId="3" fillId="0" borderId="0" xfId="0" applyFont="1" applyFill="1" applyBorder="1" applyAlignment="1">
      <alignment horizontal="center" wrapText="1"/>
    </xf>
    <xf numFmtId="0" fontId="5" fillId="0" borderId="27" xfId="0" applyFont="1" applyFill="1" applyBorder="1" applyAlignment="1">
      <alignment horizontal="right" vertical="center" wrapText="1" readingOrder="2"/>
    </xf>
    <xf numFmtId="0" fontId="5" fillId="0" borderId="28" xfId="0" applyFont="1" applyFill="1" applyBorder="1" applyAlignment="1">
      <alignment horizontal="right" vertical="center" wrapText="1" readingOrder="2"/>
    </xf>
    <xf numFmtId="0" fontId="5" fillId="0" borderId="0" xfId="0" applyFont="1" applyFill="1" applyBorder="1" applyAlignment="1">
      <alignment horizontal="right" vertical="center" wrapText="1" readingOrder="2"/>
    </xf>
    <xf numFmtId="0" fontId="0" fillId="0" borderId="0" xfId="0" applyFill="1" applyBorder="1" applyAlignment="1">
      <alignment horizontal="center" vertical="center" wrapText="1"/>
    </xf>
    <xf numFmtId="0" fontId="3" fillId="0" borderId="0" xfId="0" applyFont="1" applyBorder="1" applyAlignment="1">
      <alignment horizontal="center" wrapText="1"/>
    </xf>
    <xf numFmtId="0" fontId="5" fillId="0" borderId="0" xfId="0" applyFont="1" applyBorder="1" applyAlignment="1">
      <alignment horizontal="center" vertical="center" wrapText="1" readingOrder="2"/>
    </xf>
    <xf numFmtId="0" fontId="4" fillId="0" borderId="0" xfId="0" applyFont="1" applyFill="1" applyBorder="1" applyAlignment="1">
      <alignment horizontal="center" wrapText="1" readingOrder="2"/>
    </xf>
    <xf numFmtId="0" fontId="4" fillId="0" borderId="0" xfId="0" applyFont="1" applyFill="1" applyBorder="1" applyAlignment="1">
      <alignment horizontal="center" vertical="center" wrapText="1" readingOrder="2"/>
    </xf>
    <xf numFmtId="0" fontId="4" fillId="0" borderId="3" xfId="0" applyFont="1" applyFill="1" applyBorder="1" applyAlignment="1">
      <alignment horizontal="center" wrapText="1" readingOrder="2"/>
    </xf>
    <xf numFmtId="0" fontId="4" fillId="0" borderId="2" xfId="0" applyFont="1" applyFill="1" applyBorder="1" applyAlignment="1">
      <alignment horizontal="center" wrapText="1" readingOrder="2"/>
    </xf>
    <xf numFmtId="0" fontId="4" fillId="0" borderId="1" xfId="0" applyFont="1" applyFill="1" applyBorder="1" applyAlignment="1">
      <alignment horizontal="center" vertical="center" wrapText="1" readingOrder="2"/>
    </xf>
    <xf numFmtId="0" fontId="5" fillId="0" borderId="2" xfId="0" applyFont="1" applyFill="1" applyBorder="1" applyAlignment="1">
      <alignment horizontal="right" vertical="center" wrapText="1" readingOrder="2"/>
    </xf>
    <xf numFmtId="0" fontId="5" fillId="0" borderId="1" xfId="0" applyFont="1" applyFill="1" applyBorder="1" applyAlignment="1">
      <alignment horizontal="right" vertical="center" wrapText="1" readingOrder="2"/>
    </xf>
    <xf numFmtId="0" fontId="5" fillId="0" borderId="2" xfId="0" applyFont="1" applyFill="1" applyBorder="1" applyAlignment="1">
      <alignment horizontal="center" vertical="center" wrapText="1" readingOrder="2"/>
    </xf>
    <xf numFmtId="0" fontId="5" fillId="0" borderId="0" xfId="0" applyFont="1" applyFill="1" applyBorder="1" applyAlignment="1">
      <alignment horizontal="center" vertical="center" wrapText="1" readingOrder="2"/>
    </xf>
    <xf numFmtId="0" fontId="5" fillId="0" borderId="1" xfId="0" applyFont="1" applyFill="1" applyBorder="1" applyAlignment="1">
      <alignment horizontal="center" vertical="center" wrapText="1" readingOrder="2"/>
    </xf>
  </cellXfs>
  <cellStyles count="6">
    <cellStyle name="Comma" xfId="5" builtinId="3"/>
    <cellStyle name="Normal" xfId="0" builtinId="0"/>
    <cellStyle name="Normal 2 2" xfId="2" xr:uid="{00000000-0005-0000-0000-000001000000}"/>
    <cellStyle name="Normal 4" xfId="1" xr:uid="{00000000-0005-0000-0000-000002000000}"/>
    <cellStyle name="Percent" xfId="3" builtinId="5"/>
    <cellStyle name="היפר-קישור" xfId="4" builtinId="8"/>
  </cellStyles>
  <dxfs count="0"/>
  <tableStyles count="0" defaultTableStyle="TableStyleMedium2" defaultPivotStyle="PivotStyleLight16"/>
  <colors>
    <mruColors>
      <color rgb="FF9999FF"/>
      <color rgb="FFCC99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amar@che.org.il" TargetMode="External"/><Relationship Id="rId1" Type="http://schemas.openxmlformats.org/officeDocument/2006/relationships/hyperlink" Target="mailto:Amir@che.org.i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
  <sheetViews>
    <sheetView rightToLeft="1" workbookViewId="0">
      <pane xSplit="5" ySplit="7" topLeftCell="F8" activePane="bottomRight" state="frozen"/>
      <selection activeCell="C1" sqref="C1"/>
      <selection pane="topRight" activeCell="C1" sqref="C1"/>
      <selection pane="bottomLeft" activeCell="C1" sqref="C1"/>
      <selection pane="bottomRight" activeCell="C10" sqref="C10:D10"/>
    </sheetView>
  </sheetViews>
  <sheetFormatPr defaultColWidth="9" defaultRowHeight="14" x14ac:dyDescent="0.3"/>
  <cols>
    <col min="1" max="1" width="3.58203125" style="2" customWidth="1"/>
    <col min="2" max="3" width="7.58203125" style="1" customWidth="1"/>
    <col min="4" max="4" width="35.58203125" style="1" customWidth="1"/>
    <col min="5" max="5" width="30.58203125" style="2" customWidth="1"/>
    <col min="6" max="11" width="9.58203125" style="2" customWidth="1"/>
    <col min="12" max="13" width="30.58203125" style="2" customWidth="1"/>
    <col min="14" max="14" width="3.58203125" style="2" customWidth="1"/>
    <col min="15" max="19" width="8.58203125" style="2" customWidth="1"/>
    <col min="20" max="16384" width="9" style="2"/>
  </cols>
  <sheetData>
    <row r="1" spans="1:19" ht="20.149999999999999" customHeight="1" x14ac:dyDescent="0.3">
      <c r="A1" s="131"/>
      <c r="B1" s="132"/>
      <c r="C1" s="132"/>
      <c r="D1" s="132"/>
      <c r="E1" s="131"/>
      <c r="F1" s="131"/>
      <c r="G1" s="131"/>
      <c r="H1" s="131"/>
      <c r="I1" s="131"/>
      <c r="J1" s="131"/>
      <c r="K1" s="131"/>
      <c r="L1" s="131"/>
      <c r="M1" s="131"/>
      <c r="N1" s="131"/>
    </row>
    <row r="2" spans="1:19" ht="20.149999999999999" customHeight="1" x14ac:dyDescent="0.35">
      <c r="A2" s="131"/>
      <c r="B2" s="522" t="s">
        <v>0</v>
      </c>
      <c r="C2" s="522"/>
      <c r="D2" s="522"/>
      <c r="E2" s="130"/>
      <c r="F2" s="131"/>
      <c r="G2" s="131"/>
      <c r="H2" s="131"/>
      <c r="I2" s="131"/>
      <c r="J2" s="131"/>
      <c r="K2" s="131"/>
      <c r="L2" s="131"/>
      <c r="M2" s="131"/>
      <c r="N2" s="131"/>
    </row>
    <row r="3" spans="1:19" ht="20.149999999999999" customHeight="1" x14ac:dyDescent="0.35">
      <c r="A3" s="131"/>
      <c r="B3" s="522" t="s">
        <v>165</v>
      </c>
      <c r="C3" s="522"/>
      <c r="D3" s="522"/>
      <c r="E3" s="130"/>
      <c r="F3" s="131"/>
      <c r="G3" s="131"/>
      <c r="H3" s="131"/>
      <c r="I3" s="131"/>
      <c r="J3" s="131"/>
      <c r="K3" s="131"/>
      <c r="L3" s="131"/>
      <c r="M3" s="131"/>
      <c r="N3" s="131"/>
    </row>
    <row r="4" spans="1:19" ht="20.149999999999999" customHeight="1" x14ac:dyDescent="0.3">
      <c r="A4" s="131"/>
      <c r="B4" s="132"/>
      <c r="C4" s="132"/>
      <c r="D4" s="132"/>
      <c r="E4" s="133"/>
      <c r="F4" s="131"/>
      <c r="G4" s="523" t="s">
        <v>127</v>
      </c>
      <c r="H4" s="524"/>
      <c r="I4" s="524"/>
      <c r="J4" s="63">
        <v>0.6</v>
      </c>
      <c r="K4" s="131"/>
      <c r="L4" s="131"/>
      <c r="M4" s="131"/>
      <c r="N4" s="131"/>
    </row>
    <row r="5" spans="1:19" ht="35.15" customHeight="1" x14ac:dyDescent="0.3">
      <c r="A5" s="131"/>
      <c r="B5" s="68"/>
      <c r="C5" s="525"/>
      <c r="D5" s="526"/>
      <c r="E5" s="66" t="s">
        <v>51</v>
      </c>
      <c r="F5" s="511" t="s">
        <v>3</v>
      </c>
      <c r="G5" s="511"/>
      <c r="H5" s="511" t="s">
        <v>126</v>
      </c>
      <c r="I5" s="511"/>
      <c r="J5" s="511" t="s">
        <v>125</v>
      </c>
      <c r="K5" s="511"/>
      <c r="L5" s="66" t="s">
        <v>134</v>
      </c>
      <c r="M5" s="127" t="s">
        <v>129</v>
      </c>
      <c r="N5" s="135"/>
      <c r="O5" s="58"/>
      <c r="P5" s="58"/>
      <c r="Q5" s="58"/>
      <c r="R5" s="58"/>
      <c r="S5" s="58"/>
    </row>
    <row r="6" spans="1:19" ht="30" customHeight="1" x14ac:dyDescent="0.3">
      <c r="A6" s="131"/>
      <c r="B6" s="126"/>
      <c r="C6" s="525"/>
      <c r="D6" s="526"/>
      <c r="E6" s="66"/>
      <c r="F6" s="66" t="s">
        <v>2</v>
      </c>
      <c r="G6" s="66" t="s">
        <v>64</v>
      </c>
      <c r="H6" s="66" t="s">
        <v>2</v>
      </c>
      <c r="I6" s="66" t="s">
        <v>64</v>
      </c>
      <c r="J6" s="66" t="s">
        <v>2</v>
      </c>
      <c r="K6" s="66" t="s">
        <v>64</v>
      </c>
      <c r="L6" s="66"/>
      <c r="M6" s="68"/>
      <c r="N6" s="131"/>
    </row>
    <row r="7" spans="1:19" s="50" customFormat="1" ht="25" customHeight="1" x14ac:dyDescent="0.3">
      <c r="A7" s="134"/>
      <c r="B7" s="69"/>
      <c r="C7" s="509" t="s">
        <v>50</v>
      </c>
      <c r="D7" s="509"/>
      <c r="E7" s="69"/>
      <c r="F7" s="69">
        <f>F8+F9+F10+F11+F12+F16+F20</f>
        <v>100</v>
      </c>
      <c r="G7" s="70">
        <f>G8+G9+G10+G11+G12+G16+G20</f>
        <v>1</v>
      </c>
      <c r="H7" s="69">
        <f t="shared" ref="H7:K7" si="0">H8+H9+H10+H11+H12+H16+H20</f>
        <v>100</v>
      </c>
      <c r="I7" s="70">
        <f t="shared" si="0"/>
        <v>1</v>
      </c>
      <c r="J7" s="69">
        <f t="shared" si="0"/>
        <v>100</v>
      </c>
      <c r="K7" s="70">
        <f t="shared" si="0"/>
        <v>1</v>
      </c>
      <c r="L7" s="70"/>
      <c r="M7" s="152"/>
      <c r="N7" s="134"/>
    </row>
    <row r="8" spans="1:19" s="9" customFormat="1" ht="60" customHeight="1" x14ac:dyDescent="0.3">
      <c r="A8" s="162" t="s">
        <v>197</v>
      </c>
      <c r="B8" s="128">
        <v>1</v>
      </c>
      <c r="C8" s="512" t="s">
        <v>27</v>
      </c>
      <c r="D8" s="512"/>
      <c r="E8" s="510" t="s">
        <v>149</v>
      </c>
      <c r="F8" s="66">
        <v>15</v>
      </c>
      <c r="G8" s="78">
        <f>F8/F$7</f>
        <v>0.15</v>
      </c>
      <c r="H8" s="66">
        <v>15</v>
      </c>
      <c r="I8" s="78">
        <f t="shared" ref="I8:I11" si="1">H8/H$7</f>
        <v>0.15</v>
      </c>
      <c r="J8" s="66">
        <v>15</v>
      </c>
      <c r="K8" s="78">
        <f t="shared" ref="K8:K11" si="2">J8/J$7</f>
        <v>0.15</v>
      </c>
      <c r="L8" s="129" t="s">
        <v>161</v>
      </c>
      <c r="M8" s="74"/>
      <c r="N8" s="134"/>
    </row>
    <row r="9" spans="1:19" s="9" customFormat="1" ht="60" customHeight="1" x14ac:dyDescent="0.3">
      <c r="A9" s="134"/>
      <c r="B9" s="128">
        <v>2</v>
      </c>
      <c r="C9" s="512" t="s">
        <v>26</v>
      </c>
      <c r="D9" s="512"/>
      <c r="E9" s="510"/>
      <c r="F9" s="66">
        <v>10</v>
      </c>
      <c r="G9" s="78">
        <f t="shared" ref="G9:G15" si="3">F9/F$7</f>
        <v>0.1</v>
      </c>
      <c r="H9" s="66">
        <v>10</v>
      </c>
      <c r="I9" s="78">
        <f t="shared" si="1"/>
        <v>0.1</v>
      </c>
      <c r="J9" s="66">
        <v>10</v>
      </c>
      <c r="K9" s="78">
        <f t="shared" si="2"/>
        <v>0.1</v>
      </c>
      <c r="L9" s="129" t="s">
        <v>161</v>
      </c>
      <c r="M9" s="74"/>
      <c r="N9" s="134"/>
    </row>
    <row r="10" spans="1:19" s="9" customFormat="1" ht="60" customHeight="1" x14ac:dyDescent="0.3">
      <c r="A10" s="134"/>
      <c r="B10" s="128">
        <v>3</v>
      </c>
      <c r="C10" s="512" t="s">
        <v>87</v>
      </c>
      <c r="D10" s="512"/>
      <c r="E10" s="71" t="s">
        <v>86</v>
      </c>
      <c r="F10" s="66">
        <v>15</v>
      </c>
      <c r="G10" s="78">
        <f t="shared" si="3"/>
        <v>0.15</v>
      </c>
      <c r="H10" s="66">
        <v>15</v>
      </c>
      <c r="I10" s="78">
        <f t="shared" si="1"/>
        <v>0.15</v>
      </c>
      <c r="J10" s="66">
        <v>15</v>
      </c>
      <c r="K10" s="78">
        <f t="shared" si="2"/>
        <v>0.15</v>
      </c>
      <c r="L10" s="129" t="s">
        <v>161</v>
      </c>
      <c r="M10" s="71" t="s">
        <v>128</v>
      </c>
      <c r="N10" s="134"/>
    </row>
    <row r="11" spans="1:19" s="9" customFormat="1" ht="60" customHeight="1" x14ac:dyDescent="0.3">
      <c r="A11" s="134"/>
      <c r="B11" s="128">
        <v>4</v>
      </c>
      <c r="C11" s="512" t="s">
        <v>88</v>
      </c>
      <c r="D11" s="512"/>
      <c r="E11" s="71" t="s">
        <v>130</v>
      </c>
      <c r="F11" s="66">
        <v>15</v>
      </c>
      <c r="G11" s="78">
        <f t="shared" si="3"/>
        <v>0.15</v>
      </c>
      <c r="H11" s="66">
        <v>15</v>
      </c>
      <c r="I11" s="78">
        <f t="shared" si="1"/>
        <v>0.15</v>
      </c>
      <c r="J11" s="66">
        <v>15</v>
      </c>
      <c r="K11" s="78">
        <f t="shared" si="2"/>
        <v>0.15</v>
      </c>
      <c r="L11" s="129" t="s">
        <v>161</v>
      </c>
      <c r="M11" s="71"/>
      <c r="N11" s="134"/>
    </row>
    <row r="12" spans="1:19" s="9" customFormat="1" ht="25" customHeight="1" x14ac:dyDescent="0.3">
      <c r="A12" s="134"/>
      <c r="B12" s="137">
        <v>5</v>
      </c>
      <c r="C12" s="513" t="s">
        <v>46</v>
      </c>
      <c r="D12" s="513"/>
      <c r="E12" s="510" t="s">
        <v>131</v>
      </c>
      <c r="F12" s="137">
        <f>SUM(F13:F15)</f>
        <v>20</v>
      </c>
      <c r="G12" s="146">
        <f>SUM(G13:G15)</f>
        <v>0.2</v>
      </c>
      <c r="H12" s="137">
        <f>SUM(H13:H15)</f>
        <v>20</v>
      </c>
      <c r="I12" s="146">
        <f t="shared" ref="I12" si="4">SUM(I13:I15)</f>
        <v>0.2</v>
      </c>
      <c r="J12" s="137">
        <f>SUM(J13:J15)</f>
        <v>20</v>
      </c>
      <c r="K12" s="146">
        <f t="shared" ref="K12" si="5">SUM(K13:K15)</f>
        <v>0.2</v>
      </c>
      <c r="L12" s="516" t="s">
        <v>161</v>
      </c>
      <c r="M12" s="514"/>
      <c r="N12" s="134"/>
    </row>
    <row r="13" spans="1:19" s="9" customFormat="1" ht="25" customHeight="1" x14ac:dyDescent="0.3">
      <c r="A13" s="134"/>
      <c r="B13" s="138"/>
      <c r="C13" s="144">
        <v>5.0999999999999996</v>
      </c>
      <c r="D13" s="142" t="s">
        <v>79</v>
      </c>
      <c r="E13" s="510"/>
      <c r="F13" s="139">
        <v>10</v>
      </c>
      <c r="G13" s="147">
        <f t="shared" si="3"/>
        <v>0.1</v>
      </c>
      <c r="H13" s="139">
        <v>10</v>
      </c>
      <c r="I13" s="147">
        <f t="shared" ref="I13:I15" si="6">H13/H$7</f>
        <v>0.1</v>
      </c>
      <c r="J13" s="139">
        <v>10</v>
      </c>
      <c r="K13" s="147">
        <f t="shared" ref="K13:K15" si="7">J13/J$7</f>
        <v>0.1</v>
      </c>
      <c r="L13" s="517"/>
      <c r="M13" s="514"/>
      <c r="N13" s="134"/>
    </row>
    <row r="14" spans="1:19" s="9" customFormat="1" ht="25" customHeight="1" x14ac:dyDescent="0.3">
      <c r="A14" s="134"/>
      <c r="B14" s="138"/>
      <c r="C14" s="144">
        <v>5.2</v>
      </c>
      <c r="D14" s="142" t="s">
        <v>80</v>
      </c>
      <c r="E14" s="510"/>
      <c r="F14" s="139">
        <v>5</v>
      </c>
      <c r="G14" s="147">
        <f t="shared" si="3"/>
        <v>0.05</v>
      </c>
      <c r="H14" s="139">
        <v>5</v>
      </c>
      <c r="I14" s="147">
        <f t="shared" si="6"/>
        <v>0.05</v>
      </c>
      <c r="J14" s="139">
        <v>5</v>
      </c>
      <c r="K14" s="147">
        <f t="shared" si="7"/>
        <v>0.05</v>
      </c>
      <c r="L14" s="517"/>
      <c r="M14" s="514"/>
      <c r="N14" s="134"/>
    </row>
    <row r="15" spans="1:19" s="9" customFormat="1" ht="25" customHeight="1" x14ac:dyDescent="0.3">
      <c r="A15" s="134"/>
      <c r="B15" s="140"/>
      <c r="C15" s="145">
        <v>5.3</v>
      </c>
      <c r="D15" s="143" t="s">
        <v>81</v>
      </c>
      <c r="E15" s="510"/>
      <c r="F15" s="141">
        <v>5</v>
      </c>
      <c r="G15" s="148">
        <f t="shared" si="3"/>
        <v>0.05</v>
      </c>
      <c r="H15" s="141">
        <v>5</v>
      </c>
      <c r="I15" s="148">
        <f t="shared" si="6"/>
        <v>0.05</v>
      </c>
      <c r="J15" s="141">
        <v>5</v>
      </c>
      <c r="K15" s="148">
        <f t="shared" si="7"/>
        <v>0.05</v>
      </c>
      <c r="L15" s="518"/>
      <c r="M15" s="514"/>
      <c r="N15" s="134"/>
    </row>
    <row r="16" spans="1:19" s="9" customFormat="1" ht="25" customHeight="1" x14ac:dyDescent="0.3">
      <c r="A16" s="134"/>
      <c r="B16" s="137">
        <v>6</v>
      </c>
      <c r="C16" s="513" t="s">
        <v>76</v>
      </c>
      <c r="D16" s="513"/>
      <c r="E16" s="510" t="s">
        <v>132</v>
      </c>
      <c r="F16" s="137">
        <f>SUM(F17:F19)</f>
        <v>15</v>
      </c>
      <c r="G16" s="146">
        <f>SUM(G17:G19)</f>
        <v>0.15000000000000002</v>
      </c>
      <c r="H16" s="137">
        <f>SUM(H17:H19)</f>
        <v>15</v>
      </c>
      <c r="I16" s="146">
        <f t="shared" ref="I16" si="8">SUM(I17:I19)</f>
        <v>0.15000000000000002</v>
      </c>
      <c r="J16" s="137">
        <f>SUM(J17:J19)</f>
        <v>15</v>
      </c>
      <c r="K16" s="146">
        <f t="shared" ref="K16" si="9">SUM(K17:K19)</f>
        <v>0.15000000000000002</v>
      </c>
      <c r="L16" s="519" t="s">
        <v>161</v>
      </c>
      <c r="M16" s="515"/>
      <c r="N16" s="134"/>
    </row>
    <row r="17" spans="1:14" s="9" customFormat="1" ht="25" customHeight="1" x14ac:dyDescent="0.3">
      <c r="A17" s="134"/>
      <c r="B17" s="138"/>
      <c r="C17" s="144">
        <v>6.1</v>
      </c>
      <c r="D17" s="142" t="s">
        <v>13</v>
      </c>
      <c r="E17" s="510"/>
      <c r="F17" s="139">
        <v>5</v>
      </c>
      <c r="G17" s="147">
        <f t="shared" ref="G17:G19" si="10">F17/F$7</f>
        <v>0.05</v>
      </c>
      <c r="H17" s="139">
        <v>5</v>
      </c>
      <c r="I17" s="147">
        <f t="shared" ref="I17:I19" si="11">H17/H$7</f>
        <v>0.05</v>
      </c>
      <c r="J17" s="139">
        <v>5</v>
      </c>
      <c r="K17" s="147">
        <f t="shared" ref="K17:K19" si="12">J17/J$7</f>
        <v>0.05</v>
      </c>
      <c r="L17" s="520"/>
      <c r="M17" s="515"/>
      <c r="N17" s="134"/>
    </row>
    <row r="18" spans="1:14" s="9" customFormat="1" ht="25" customHeight="1" x14ac:dyDescent="0.3">
      <c r="A18" s="134"/>
      <c r="B18" s="138"/>
      <c r="C18" s="144">
        <v>6.2</v>
      </c>
      <c r="D18" s="142" t="s">
        <v>82</v>
      </c>
      <c r="E18" s="510"/>
      <c r="F18" s="139">
        <v>5</v>
      </c>
      <c r="G18" s="147">
        <f t="shared" si="10"/>
        <v>0.05</v>
      </c>
      <c r="H18" s="139">
        <v>5</v>
      </c>
      <c r="I18" s="147">
        <f t="shared" si="11"/>
        <v>0.05</v>
      </c>
      <c r="J18" s="139">
        <v>5</v>
      </c>
      <c r="K18" s="147">
        <f t="shared" si="12"/>
        <v>0.05</v>
      </c>
      <c r="L18" s="520"/>
      <c r="M18" s="515"/>
      <c r="N18" s="134"/>
    </row>
    <row r="19" spans="1:14" s="9" customFormat="1" ht="25" customHeight="1" x14ac:dyDescent="0.3">
      <c r="A19" s="134"/>
      <c r="B19" s="140"/>
      <c r="C19" s="145">
        <v>6.3</v>
      </c>
      <c r="D19" s="143" t="s">
        <v>83</v>
      </c>
      <c r="E19" s="510"/>
      <c r="F19" s="141">
        <v>5</v>
      </c>
      <c r="G19" s="148">
        <f t="shared" si="10"/>
        <v>0.05</v>
      </c>
      <c r="H19" s="141">
        <v>5</v>
      </c>
      <c r="I19" s="148">
        <f t="shared" si="11"/>
        <v>0.05</v>
      </c>
      <c r="J19" s="141">
        <v>5</v>
      </c>
      <c r="K19" s="148">
        <f t="shared" si="12"/>
        <v>0.05</v>
      </c>
      <c r="L19" s="521"/>
      <c r="M19" s="515"/>
      <c r="N19" s="134"/>
    </row>
    <row r="20" spans="1:14" s="9" customFormat="1" ht="25" customHeight="1" x14ac:dyDescent="0.3">
      <c r="A20" s="134"/>
      <c r="B20" s="137">
        <v>7</v>
      </c>
      <c r="C20" s="513" t="s">
        <v>48</v>
      </c>
      <c r="D20" s="513"/>
      <c r="E20" s="510" t="s">
        <v>133</v>
      </c>
      <c r="F20" s="137">
        <f>SUM(F21:F23)</f>
        <v>10</v>
      </c>
      <c r="G20" s="146">
        <f>SUM(G21:G23)</f>
        <v>0.1</v>
      </c>
      <c r="H20" s="137">
        <f>SUM(H21:H23)</f>
        <v>10</v>
      </c>
      <c r="I20" s="146">
        <f t="shared" ref="I20" si="13">SUM(I21:I23)</f>
        <v>0.1</v>
      </c>
      <c r="J20" s="137">
        <f>SUM(J21:J23)</f>
        <v>10</v>
      </c>
      <c r="K20" s="146">
        <f t="shared" ref="K20" si="14">SUM(K21:K23)</f>
        <v>0.1</v>
      </c>
      <c r="L20" s="519" t="s">
        <v>161</v>
      </c>
      <c r="M20" s="149"/>
      <c r="N20" s="134"/>
    </row>
    <row r="21" spans="1:14" s="9" customFormat="1" ht="30" customHeight="1" x14ac:dyDescent="0.3">
      <c r="A21" s="134"/>
      <c r="B21" s="138"/>
      <c r="C21" s="144">
        <v>7.1</v>
      </c>
      <c r="D21" s="142" t="s">
        <v>84</v>
      </c>
      <c r="E21" s="510"/>
      <c r="F21" s="139">
        <v>5</v>
      </c>
      <c r="G21" s="147">
        <v>0.05</v>
      </c>
      <c r="H21" s="139">
        <v>5</v>
      </c>
      <c r="I21" s="147">
        <v>0.05</v>
      </c>
      <c r="J21" s="139">
        <v>5</v>
      </c>
      <c r="K21" s="147">
        <v>0.05</v>
      </c>
      <c r="L21" s="520"/>
      <c r="M21" s="150"/>
      <c r="N21" s="134"/>
    </row>
    <row r="22" spans="1:14" s="9" customFormat="1" ht="30" customHeight="1" x14ac:dyDescent="0.3">
      <c r="A22" s="134"/>
      <c r="B22" s="138"/>
      <c r="C22" s="144">
        <v>7.2</v>
      </c>
      <c r="D22" s="142" t="s">
        <v>85</v>
      </c>
      <c r="E22" s="510"/>
      <c r="F22" s="139"/>
      <c r="G22" s="147"/>
      <c r="H22" s="139"/>
      <c r="I22" s="147"/>
      <c r="J22" s="139"/>
      <c r="K22" s="147"/>
      <c r="L22" s="520"/>
      <c r="M22" s="150"/>
      <c r="N22" s="134"/>
    </row>
    <row r="23" spans="1:14" s="9" customFormat="1" ht="30" customHeight="1" x14ac:dyDescent="0.3">
      <c r="A23" s="134"/>
      <c r="B23" s="140"/>
      <c r="C23" s="145">
        <v>7.3</v>
      </c>
      <c r="D23" s="143" t="s">
        <v>166</v>
      </c>
      <c r="E23" s="510"/>
      <c r="F23" s="141">
        <v>5</v>
      </c>
      <c r="G23" s="148">
        <f t="shared" ref="G23" si="15">F23/F$7</f>
        <v>0.05</v>
      </c>
      <c r="H23" s="141">
        <v>5</v>
      </c>
      <c r="I23" s="148">
        <f t="shared" ref="I23" si="16">H23/H$7</f>
        <v>0.05</v>
      </c>
      <c r="J23" s="141">
        <v>5</v>
      </c>
      <c r="K23" s="148">
        <f t="shared" ref="K23" si="17">J23/J$7</f>
        <v>0.05</v>
      </c>
      <c r="L23" s="521"/>
      <c r="M23" s="151" t="s">
        <v>150</v>
      </c>
      <c r="N23" s="134"/>
    </row>
    <row r="24" spans="1:14" s="5" customFormat="1" ht="20.149999999999999" customHeight="1" x14ac:dyDescent="0.3">
      <c r="A24" s="131"/>
      <c r="B24" s="132"/>
      <c r="C24" s="132"/>
      <c r="D24" s="132"/>
      <c r="E24" s="131"/>
      <c r="F24" s="131"/>
      <c r="G24" s="131"/>
      <c r="H24" s="131"/>
      <c r="I24" s="131"/>
      <c r="J24" s="131"/>
      <c r="K24" s="131"/>
      <c r="L24" s="131"/>
      <c r="M24" s="136"/>
      <c r="N24" s="131"/>
    </row>
    <row r="25" spans="1:14" s="5" customFormat="1" ht="30" customHeight="1" x14ac:dyDescent="0.3">
      <c r="F25" s="508"/>
      <c r="G25" s="508"/>
      <c r="H25" s="508"/>
      <c r="I25" s="508"/>
      <c r="J25" s="508"/>
      <c r="K25" s="508"/>
      <c r="L25" s="60"/>
      <c r="M25" s="58"/>
    </row>
    <row r="26" spans="1:14" s="5" customFormat="1" x14ac:dyDescent="0.3">
      <c r="B26" s="15"/>
      <c r="C26" s="15"/>
      <c r="D26" s="15"/>
    </row>
    <row r="27" spans="1:14" s="5" customFormat="1" x14ac:dyDescent="0.3">
      <c r="B27" s="15"/>
      <c r="C27" s="15"/>
      <c r="D27" s="15"/>
    </row>
    <row r="28" spans="1:14" s="5" customFormat="1" x14ac:dyDescent="0.3">
      <c r="B28" s="15"/>
      <c r="C28" s="15"/>
      <c r="D28" s="15"/>
    </row>
    <row r="29" spans="1:14" s="5" customFormat="1" x14ac:dyDescent="0.3">
      <c r="B29" s="15"/>
      <c r="C29" s="15"/>
      <c r="D29" s="15"/>
    </row>
    <row r="30" spans="1:14" s="5" customFormat="1" x14ac:dyDescent="0.3">
      <c r="B30" s="15"/>
      <c r="C30" s="15"/>
      <c r="D30" s="15"/>
    </row>
    <row r="31" spans="1:14" s="5" customFormat="1" x14ac:dyDescent="0.3">
      <c r="B31" s="15"/>
      <c r="C31" s="15"/>
      <c r="D31" s="15"/>
    </row>
    <row r="32" spans="1:14" s="5" customFormat="1" x14ac:dyDescent="0.3">
      <c r="B32" s="15"/>
      <c r="C32" s="15"/>
      <c r="D32" s="15"/>
    </row>
    <row r="33" spans="2:4" s="5" customFormat="1" x14ac:dyDescent="0.3">
      <c r="B33" s="15"/>
      <c r="C33" s="15"/>
      <c r="D33" s="15"/>
    </row>
    <row r="34" spans="2:4" s="5" customFormat="1" x14ac:dyDescent="0.3">
      <c r="B34" s="15"/>
      <c r="C34" s="15"/>
      <c r="D34" s="15"/>
    </row>
    <row r="35" spans="2:4" s="5" customFormat="1" x14ac:dyDescent="0.3">
      <c r="B35" s="15"/>
      <c r="C35" s="15"/>
      <c r="D35" s="15"/>
    </row>
    <row r="36" spans="2:4" s="5" customFormat="1" x14ac:dyDescent="0.3">
      <c r="B36" s="15"/>
      <c r="C36" s="15"/>
      <c r="D36" s="15"/>
    </row>
    <row r="37" spans="2:4" s="5" customFormat="1" x14ac:dyDescent="0.3">
      <c r="B37" s="15"/>
      <c r="C37" s="15"/>
      <c r="D37" s="15"/>
    </row>
    <row r="38" spans="2:4" s="5" customFormat="1" x14ac:dyDescent="0.3">
      <c r="B38" s="15"/>
      <c r="C38" s="15"/>
      <c r="D38" s="15"/>
    </row>
    <row r="39" spans="2:4" s="5" customFormat="1" x14ac:dyDescent="0.3">
      <c r="B39" s="15"/>
      <c r="C39" s="15"/>
      <c r="D39" s="15"/>
    </row>
    <row r="40" spans="2:4" s="5" customFormat="1" x14ac:dyDescent="0.3">
      <c r="B40" s="15"/>
      <c r="C40" s="15"/>
      <c r="D40" s="15"/>
    </row>
    <row r="41" spans="2:4" s="5" customFormat="1" x14ac:dyDescent="0.3">
      <c r="B41" s="15"/>
      <c r="C41" s="15"/>
      <c r="D41" s="15"/>
    </row>
    <row r="42" spans="2:4" s="5" customFormat="1" x14ac:dyDescent="0.3">
      <c r="B42" s="15"/>
      <c r="C42" s="15"/>
      <c r="D42" s="15"/>
    </row>
    <row r="43" spans="2:4" s="5" customFormat="1" x14ac:dyDescent="0.3">
      <c r="B43" s="15"/>
      <c r="C43" s="15"/>
      <c r="D43" s="15"/>
    </row>
    <row r="44" spans="2:4" s="5" customFormat="1" x14ac:dyDescent="0.3">
      <c r="B44" s="15"/>
      <c r="C44" s="15"/>
      <c r="D44" s="15"/>
    </row>
    <row r="45" spans="2:4" s="5" customFormat="1" x14ac:dyDescent="0.3">
      <c r="B45" s="15"/>
      <c r="C45" s="15"/>
      <c r="D45" s="15"/>
    </row>
    <row r="46" spans="2:4" s="5" customFormat="1" x14ac:dyDescent="0.3">
      <c r="B46" s="15"/>
      <c r="C46" s="15"/>
      <c r="D46" s="15"/>
    </row>
    <row r="47" spans="2:4" s="5" customFormat="1" x14ac:dyDescent="0.3">
      <c r="B47" s="15"/>
      <c r="C47" s="15"/>
      <c r="D47" s="15"/>
    </row>
    <row r="48" spans="2:4" s="5" customFormat="1" x14ac:dyDescent="0.3">
      <c r="B48" s="15"/>
      <c r="C48" s="15"/>
      <c r="D48" s="15"/>
    </row>
    <row r="49" spans="2:4" s="5" customFormat="1" x14ac:dyDescent="0.3">
      <c r="B49" s="15"/>
      <c r="C49" s="15"/>
      <c r="D49" s="15"/>
    </row>
    <row r="50" spans="2:4" s="5" customFormat="1" x14ac:dyDescent="0.3">
      <c r="B50" s="15"/>
      <c r="C50" s="15"/>
      <c r="D50" s="15"/>
    </row>
  </sheetData>
  <mergeCells count="26">
    <mergeCell ref="L20:L23"/>
    <mergeCell ref="B2:D2"/>
    <mergeCell ref="B3:D3"/>
    <mergeCell ref="C10:D10"/>
    <mergeCell ref="C11:D11"/>
    <mergeCell ref="G4:I4"/>
    <mergeCell ref="C5:D5"/>
    <mergeCell ref="C6:D6"/>
    <mergeCell ref="M12:M15"/>
    <mergeCell ref="M16:M19"/>
    <mergeCell ref="C12:D12"/>
    <mergeCell ref="E12:E15"/>
    <mergeCell ref="L12:L15"/>
    <mergeCell ref="L16:L19"/>
    <mergeCell ref="F25:K25"/>
    <mergeCell ref="C7:D7"/>
    <mergeCell ref="E20:E23"/>
    <mergeCell ref="F5:G5"/>
    <mergeCell ref="H5:I5"/>
    <mergeCell ref="J5:K5"/>
    <mergeCell ref="C8:D8"/>
    <mergeCell ref="E8:E9"/>
    <mergeCell ref="C9:D9"/>
    <mergeCell ref="C16:D16"/>
    <mergeCell ref="E16:E19"/>
    <mergeCell ref="C20:D2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9F2CC-6AB1-444E-A920-464F1DAAB8E4}">
  <dimension ref="A1:T80"/>
  <sheetViews>
    <sheetView rightToLeft="1" zoomScale="85" zoomScaleNormal="85" workbookViewId="0">
      <pane xSplit="4" ySplit="10" topLeftCell="E11" activePane="bottomRight" state="frozen"/>
      <selection activeCell="B7" sqref="B7:C9"/>
      <selection pane="topRight" activeCell="B7" sqref="B7:C9"/>
      <selection pane="bottomLeft" activeCell="B7" sqref="B7:C9"/>
      <selection pane="bottomRight" activeCell="E11" sqref="E11"/>
    </sheetView>
  </sheetViews>
  <sheetFormatPr defaultColWidth="9" defaultRowHeight="14" x14ac:dyDescent="0.3"/>
  <cols>
    <col min="1" max="1" width="3.58203125" style="181" customWidth="1"/>
    <col min="2" max="3" width="7.58203125" style="180" customWidth="1"/>
    <col min="4" max="4" width="30.58203125" style="180" customWidth="1"/>
    <col min="5" max="9" width="8.58203125" style="181" customWidth="1"/>
    <col min="10" max="10" width="9" style="181"/>
    <col min="11" max="11" width="12.58203125" style="181" customWidth="1"/>
    <col min="12" max="16384" width="9" style="181"/>
  </cols>
  <sheetData>
    <row r="1" spans="1:20" ht="20.149999999999999" customHeight="1" x14ac:dyDescent="0.35">
      <c r="A1" s="192"/>
      <c r="B1" s="560" t="s">
        <v>0</v>
      </c>
      <c r="C1" s="560"/>
      <c r="D1" s="560"/>
      <c r="E1" s="196"/>
      <c r="F1" s="196"/>
      <c r="G1" s="196"/>
      <c r="H1" s="196"/>
      <c r="I1" s="196"/>
      <c r="J1" s="196"/>
      <c r="K1" s="196"/>
      <c r="L1" s="196"/>
      <c r="M1" s="196"/>
      <c r="N1" s="196"/>
      <c r="O1" s="196"/>
      <c r="P1" s="196"/>
      <c r="Q1" s="196"/>
      <c r="R1" s="196"/>
      <c r="S1" s="196"/>
      <c r="T1" s="196"/>
    </row>
    <row r="2" spans="1:20" ht="20.149999999999999" customHeight="1" x14ac:dyDescent="0.35">
      <c r="A2" s="192"/>
      <c r="B2" s="560" t="s">
        <v>182</v>
      </c>
      <c r="C2" s="560"/>
      <c r="D2" s="560"/>
      <c r="E2" s="196"/>
      <c r="F2" s="196"/>
      <c r="G2" s="196"/>
      <c r="H2" s="196"/>
      <c r="I2" s="196"/>
      <c r="J2" s="196"/>
      <c r="K2" s="196"/>
      <c r="L2" s="196"/>
      <c r="M2" s="196"/>
      <c r="N2" s="196"/>
      <c r="O2" s="196"/>
      <c r="P2" s="196"/>
      <c r="Q2" s="196"/>
      <c r="R2" s="196"/>
      <c r="S2" s="196"/>
      <c r="T2" s="196"/>
    </row>
    <row r="3" spans="1:20" ht="20.149999999999999" customHeight="1" x14ac:dyDescent="0.4">
      <c r="A3" s="192"/>
      <c r="B3" s="552" t="s">
        <v>90</v>
      </c>
      <c r="C3" s="552"/>
      <c r="D3" s="552"/>
      <c r="E3" s="196"/>
      <c r="F3" s="196"/>
      <c r="G3" s="196"/>
      <c r="H3" s="196"/>
      <c r="I3" s="196"/>
      <c r="J3" s="196"/>
      <c r="K3" s="196"/>
      <c r="L3" s="196"/>
      <c r="M3" s="196"/>
      <c r="N3" s="196"/>
      <c r="O3" s="196"/>
      <c r="P3" s="196"/>
      <c r="Q3" s="196"/>
      <c r="R3" s="196"/>
      <c r="S3" s="196"/>
      <c r="T3" s="196"/>
    </row>
    <row r="4" spans="1:20" ht="20.149999999999999" customHeight="1" x14ac:dyDescent="0.4">
      <c r="A4" s="192"/>
      <c r="B4" s="552"/>
      <c r="C4" s="552"/>
      <c r="D4" s="552"/>
      <c r="E4" s="196"/>
      <c r="F4" s="196"/>
      <c r="G4" s="196"/>
      <c r="H4" s="196"/>
      <c r="I4" s="196"/>
      <c r="J4" s="196"/>
      <c r="K4" s="196"/>
      <c r="L4" s="196"/>
      <c r="M4" s="196"/>
      <c r="N4" s="196"/>
      <c r="O4" s="196"/>
      <c r="P4" s="196"/>
      <c r="Q4" s="196"/>
      <c r="R4" s="196"/>
      <c r="S4" s="196"/>
      <c r="T4" s="196"/>
    </row>
    <row r="5" spans="1:20" ht="25" customHeight="1" x14ac:dyDescent="0.3">
      <c r="A5" s="192"/>
      <c r="B5" s="613">
        <f>'דף פתיחה'!$L$4</f>
        <v>0</v>
      </c>
      <c r="C5" s="613"/>
      <c r="D5" s="613"/>
      <c r="E5" s="196"/>
      <c r="F5" s="196"/>
      <c r="G5" s="196"/>
      <c r="H5" s="196"/>
      <c r="I5" s="196"/>
      <c r="J5" s="196"/>
      <c r="K5" s="196"/>
      <c r="L5" s="196"/>
      <c r="M5" s="196"/>
      <c r="N5" s="196"/>
      <c r="O5" s="196"/>
      <c r="P5" s="196"/>
      <c r="Q5" s="196"/>
      <c r="R5" s="196"/>
      <c r="S5" s="196"/>
      <c r="T5" s="196"/>
    </row>
    <row r="6" spans="1:20" ht="20.149999999999999" customHeight="1" x14ac:dyDescent="0.4">
      <c r="A6" s="192"/>
      <c r="B6" s="552"/>
      <c r="C6" s="552"/>
      <c r="D6" s="552"/>
      <c r="E6" s="196"/>
      <c r="F6" s="196"/>
      <c r="G6" s="196"/>
      <c r="H6" s="196"/>
      <c r="I6" s="196"/>
      <c r="J6" s="196"/>
      <c r="K6" s="196"/>
      <c r="L6" s="196"/>
      <c r="M6" s="196"/>
      <c r="N6" s="196"/>
      <c r="O6" s="196"/>
      <c r="P6" s="196"/>
      <c r="Q6" s="196"/>
      <c r="R6" s="196"/>
      <c r="S6" s="196"/>
      <c r="T6" s="196"/>
    </row>
    <row r="7" spans="1:20" ht="20.149999999999999" customHeight="1" x14ac:dyDescent="0.35">
      <c r="A7" s="192"/>
      <c r="B7" s="551"/>
      <c r="C7" s="551"/>
      <c r="D7" s="551"/>
      <c r="E7" s="196"/>
      <c r="F7" s="196"/>
      <c r="G7" s="196"/>
      <c r="H7" s="196"/>
      <c r="I7" s="196"/>
      <c r="J7" s="196"/>
      <c r="K7" s="196"/>
      <c r="L7" s="196"/>
      <c r="M7" s="196"/>
      <c r="N7" s="196"/>
      <c r="O7" s="196"/>
      <c r="P7" s="196"/>
      <c r="Q7" s="196"/>
      <c r="R7" s="196"/>
      <c r="S7" s="196"/>
      <c r="T7" s="196"/>
    </row>
    <row r="8" spans="1:20" ht="20.149999999999999" customHeight="1" x14ac:dyDescent="0.3">
      <c r="A8" s="192"/>
      <c r="B8" s="226"/>
      <c r="C8" s="227"/>
      <c r="D8" s="227"/>
      <c r="E8" s="563" t="s">
        <v>193</v>
      </c>
      <c r="F8" s="563"/>
      <c r="G8" s="563"/>
      <c r="H8" s="563"/>
      <c r="I8" s="563"/>
      <c r="J8" s="564"/>
      <c r="K8" s="603" t="s">
        <v>254</v>
      </c>
      <c r="L8" s="196"/>
      <c r="M8" s="196"/>
      <c r="N8" s="196"/>
      <c r="O8" s="196"/>
      <c r="P8" s="196"/>
      <c r="Q8" s="196"/>
      <c r="R8" s="196"/>
      <c r="S8" s="196"/>
      <c r="T8" s="196"/>
    </row>
    <row r="9" spans="1:20" ht="35.15" customHeight="1" x14ac:dyDescent="0.3">
      <c r="A9" s="192"/>
      <c r="B9" s="228"/>
      <c r="C9" s="561"/>
      <c r="D9" s="562"/>
      <c r="E9" s="229" t="s">
        <v>185</v>
      </c>
      <c r="F9" s="229" t="s">
        <v>188</v>
      </c>
      <c r="G9" s="229" t="s">
        <v>189</v>
      </c>
      <c r="H9" s="229" t="s">
        <v>190</v>
      </c>
      <c r="I9" s="229" t="s">
        <v>191</v>
      </c>
      <c r="J9" s="230" t="s">
        <v>192</v>
      </c>
      <c r="K9" s="604"/>
      <c r="L9" s="196"/>
      <c r="M9" s="196"/>
      <c r="N9" s="196"/>
      <c r="O9" s="196"/>
      <c r="P9" s="196"/>
      <c r="Q9" s="196"/>
      <c r="R9" s="196"/>
      <c r="S9" s="196"/>
      <c r="T9" s="196"/>
    </row>
    <row r="10" spans="1:20" ht="30" customHeight="1" x14ac:dyDescent="0.3">
      <c r="A10" s="192"/>
      <c r="B10" s="231"/>
      <c r="C10" s="561"/>
      <c r="D10" s="562"/>
      <c r="E10" s="232" t="s">
        <v>187</v>
      </c>
      <c r="F10" s="196"/>
      <c r="G10" s="196"/>
      <c r="H10" s="196"/>
      <c r="I10" s="196"/>
      <c r="J10" s="233"/>
      <c r="K10" s="410"/>
      <c r="L10" s="196"/>
      <c r="M10" s="196"/>
      <c r="N10" s="196"/>
      <c r="O10" s="196"/>
      <c r="P10" s="196"/>
      <c r="Q10" s="196"/>
      <c r="R10" s="196"/>
      <c r="S10" s="196"/>
      <c r="T10" s="196"/>
    </row>
    <row r="11" spans="1:20" s="183" customFormat="1" ht="25" customHeight="1" x14ac:dyDescent="0.3">
      <c r="A11" s="208"/>
      <c r="B11" s="411">
        <v>2</v>
      </c>
      <c r="C11" s="565" t="s">
        <v>90</v>
      </c>
      <c r="D11" s="580"/>
      <c r="E11" s="208"/>
      <c r="F11" s="208"/>
      <c r="G11" s="208"/>
      <c r="H11" s="208"/>
      <c r="I11" s="208"/>
      <c r="J11" s="248"/>
      <c r="K11" s="412"/>
      <c r="L11" s="208"/>
      <c r="M11" s="208"/>
      <c r="N11" s="208"/>
      <c r="O11" s="208"/>
      <c r="P11" s="208"/>
      <c r="Q11" s="208"/>
      <c r="R11" s="208"/>
      <c r="S11" s="208"/>
      <c r="T11" s="208"/>
    </row>
    <row r="12" spans="1:20" s="183" customFormat="1" ht="30" customHeight="1" x14ac:dyDescent="0.3">
      <c r="A12" s="208"/>
      <c r="B12" s="413">
        <v>2.1</v>
      </c>
      <c r="C12" s="614" t="s">
        <v>375</v>
      </c>
      <c r="D12" s="615"/>
      <c r="E12" s="414"/>
      <c r="F12" s="414"/>
      <c r="G12" s="414"/>
      <c r="H12" s="414"/>
      <c r="I12" s="414"/>
      <c r="J12" s="414"/>
      <c r="K12" s="415"/>
      <c r="L12" s="208"/>
      <c r="M12" s="208"/>
      <c r="N12" s="208"/>
      <c r="O12" s="208"/>
      <c r="P12" s="208"/>
      <c r="Q12" s="208"/>
      <c r="R12" s="208"/>
      <c r="S12" s="208"/>
      <c r="T12" s="208"/>
    </row>
    <row r="13" spans="1:20" s="183" customFormat="1" ht="25" customHeight="1" x14ac:dyDescent="0.3">
      <c r="A13" s="208"/>
      <c r="B13" s="420"/>
      <c r="C13" s="204" t="s">
        <v>255</v>
      </c>
      <c r="D13" s="271" t="s">
        <v>251</v>
      </c>
      <c r="E13" s="607"/>
      <c r="F13" s="607"/>
      <c r="G13" s="607"/>
      <c r="H13" s="607"/>
      <c r="I13" s="607"/>
      <c r="J13" s="608"/>
      <c r="K13" s="606" t="s">
        <v>264</v>
      </c>
    </row>
    <row r="14" spans="1:20" s="183" customFormat="1" ht="25" customHeight="1" x14ac:dyDescent="0.3">
      <c r="A14" s="208"/>
      <c r="B14" s="420"/>
      <c r="C14" s="204"/>
      <c r="D14" s="271" t="s">
        <v>253</v>
      </c>
      <c r="E14" s="607"/>
      <c r="F14" s="607"/>
      <c r="G14" s="607"/>
      <c r="H14" s="607"/>
      <c r="I14" s="607"/>
      <c r="J14" s="608"/>
      <c r="K14" s="606"/>
    </row>
    <row r="15" spans="1:20" s="183" customFormat="1" ht="25" customHeight="1" x14ac:dyDescent="0.3">
      <c r="A15" s="208"/>
      <c r="B15" s="420"/>
      <c r="C15" s="204"/>
      <c r="D15" s="271" t="s">
        <v>252</v>
      </c>
      <c r="E15" s="607"/>
      <c r="F15" s="607"/>
      <c r="G15" s="607"/>
      <c r="H15" s="607"/>
      <c r="I15" s="607"/>
      <c r="J15" s="608"/>
      <c r="K15" s="606"/>
    </row>
    <row r="16" spans="1:20" s="183" customFormat="1" ht="25" customHeight="1" x14ac:dyDescent="0.3">
      <c r="A16" s="208"/>
      <c r="B16" s="420"/>
      <c r="C16" s="204"/>
      <c r="D16" s="271" t="s">
        <v>348</v>
      </c>
      <c r="E16" s="291"/>
      <c r="F16" s="291"/>
      <c r="G16" s="291"/>
      <c r="H16" s="291"/>
      <c r="I16" s="291"/>
      <c r="J16" s="292"/>
      <c r="K16" s="412" t="s">
        <v>265</v>
      </c>
    </row>
    <row r="17" spans="1:11" s="183" customFormat="1" ht="25" customHeight="1" x14ac:dyDescent="0.3">
      <c r="A17" s="208"/>
      <c r="B17" s="420"/>
      <c r="C17" s="204"/>
      <c r="D17" s="271" t="s">
        <v>349</v>
      </c>
      <c r="E17" s="291"/>
      <c r="F17" s="291"/>
      <c r="G17" s="291"/>
      <c r="H17" s="291"/>
      <c r="I17" s="291"/>
      <c r="J17" s="292"/>
      <c r="K17" s="412" t="s">
        <v>265</v>
      </c>
    </row>
    <row r="18" spans="1:11" s="183" customFormat="1" ht="25" customHeight="1" x14ac:dyDescent="0.3">
      <c r="A18" s="208"/>
      <c r="B18" s="421"/>
      <c r="C18" s="422"/>
      <c r="D18" s="419" t="s">
        <v>350</v>
      </c>
      <c r="E18" s="408"/>
      <c r="F18" s="408"/>
      <c r="G18" s="408"/>
      <c r="H18" s="408"/>
      <c r="I18" s="408"/>
      <c r="J18" s="409"/>
      <c r="K18" s="427" t="s">
        <v>265</v>
      </c>
    </row>
    <row r="19" spans="1:11" s="183" customFormat="1" ht="25" customHeight="1" x14ac:dyDescent="0.3">
      <c r="A19" s="208"/>
      <c r="B19" s="420"/>
      <c r="C19" s="423" t="s">
        <v>256</v>
      </c>
      <c r="D19" s="424" t="s">
        <v>251</v>
      </c>
      <c r="E19" s="609"/>
      <c r="F19" s="609"/>
      <c r="G19" s="609"/>
      <c r="H19" s="609"/>
      <c r="I19" s="609"/>
      <c r="J19" s="610"/>
      <c r="K19" s="605" t="s">
        <v>264</v>
      </c>
    </row>
    <row r="20" spans="1:11" s="183" customFormat="1" ht="25" customHeight="1" x14ac:dyDescent="0.3">
      <c r="A20" s="208"/>
      <c r="B20" s="420"/>
      <c r="C20" s="204"/>
      <c r="D20" s="271" t="s">
        <v>253</v>
      </c>
      <c r="E20" s="607"/>
      <c r="F20" s="607"/>
      <c r="G20" s="607"/>
      <c r="H20" s="607"/>
      <c r="I20" s="607"/>
      <c r="J20" s="608"/>
      <c r="K20" s="606"/>
    </row>
    <row r="21" spans="1:11" s="183" customFormat="1" ht="25" customHeight="1" x14ac:dyDescent="0.3">
      <c r="A21" s="208"/>
      <c r="B21" s="420"/>
      <c r="C21" s="204"/>
      <c r="D21" s="271" t="s">
        <v>252</v>
      </c>
      <c r="E21" s="607"/>
      <c r="F21" s="607"/>
      <c r="G21" s="607"/>
      <c r="H21" s="607"/>
      <c r="I21" s="607"/>
      <c r="J21" s="608"/>
      <c r="K21" s="606"/>
    </row>
    <row r="22" spans="1:11" s="183" customFormat="1" ht="25" customHeight="1" x14ac:dyDescent="0.3">
      <c r="A22" s="208"/>
      <c r="B22" s="420"/>
      <c r="C22" s="204"/>
      <c r="D22" s="271" t="s">
        <v>348</v>
      </c>
      <c r="E22" s="291"/>
      <c r="F22" s="291"/>
      <c r="G22" s="291"/>
      <c r="H22" s="291"/>
      <c r="I22" s="291"/>
      <c r="J22" s="292"/>
      <c r="K22" s="412" t="s">
        <v>265</v>
      </c>
    </row>
    <row r="23" spans="1:11" s="183" customFormat="1" ht="25" customHeight="1" x14ac:dyDescent="0.3">
      <c r="A23" s="208"/>
      <c r="B23" s="420"/>
      <c r="C23" s="204"/>
      <c r="D23" s="271" t="s">
        <v>349</v>
      </c>
      <c r="E23" s="291"/>
      <c r="F23" s="291"/>
      <c r="G23" s="291"/>
      <c r="H23" s="291"/>
      <c r="I23" s="291"/>
      <c r="J23" s="292"/>
      <c r="K23" s="412" t="s">
        <v>265</v>
      </c>
    </row>
    <row r="24" spans="1:11" s="183" customFormat="1" ht="25" customHeight="1" x14ac:dyDescent="0.3">
      <c r="A24" s="208"/>
      <c r="B24" s="421"/>
      <c r="C24" s="422"/>
      <c r="D24" s="419" t="s">
        <v>350</v>
      </c>
      <c r="E24" s="408"/>
      <c r="F24" s="408"/>
      <c r="G24" s="408"/>
      <c r="H24" s="408"/>
      <c r="I24" s="408"/>
      <c r="J24" s="409"/>
      <c r="K24" s="427" t="s">
        <v>265</v>
      </c>
    </row>
    <row r="25" spans="1:11" s="183" customFormat="1" ht="25" customHeight="1" x14ac:dyDescent="0.3">
      <c r="A25" s="208"/>
      <c r="B25" s="420"/>
      <c r="C25" s="423" t="s">
        <v>257</v>
      </c>
      <c r="D25" s="424" t="s">
        <v>251</v>
      </c>
      <c r="E25" s="609"/>
      <c r="F25" s="609"/>
      <c r="G25" s="609"/>
      <c r="H25" s="609"/>
      <c r="I25" s="609"/>
      <c r="J25" s="610"/>
      <c r="K25" s="428" t="s">
        <v>341</v>
      </c>
    </row>
    <row r="26" spans="1:11" s="183" customFormat="1" ht="25" customHeight="1" x14ac:dyDescent="0.3">
      <c r="A26" s="208"/>
      <c r="B26" s="420"/>
      <c r="C26" s="204"/>
      <c r="D26" s="271" t="s">
        <v>253</v>
      </c>
      <c r="E26" s="607"/>
      <c r="F26" s="607"/>
      <c r="G26" s="607"/>
      <c r="H26" s="607"/>
      <c r="I26" s="607"/>
      <c r="J26" s="608"/>
      <c r="K26" s="606" t="s">
        <v>264</v>
      </c>
    </row>
    <row r="27" spans="1:11" s="183" customFormat="1" ht="25" customHeight="1" x14ac:dyDescent="0.3">
      <c r="A27" s="208"/>
      <c r="B27" s="420"/>
      <c r="C27" s="204"/>
      <c r="D27" s="271" t="s">
        <v>252</v>
      </c>
      <c r="E27" s="607"/>
      <c r="F27" s="607"/>
      <c r="G27" s="607"/>
      <c r="H27" s="607"/>
      <c r="I27" s="607"/>
      <c r="J27" s="608"/>
      <c r="K27" s="606"/>
    </row>
    <row r="28" spans="1:11" s="183" customFormat="1" ht="25" customHeight="1" x14ac:dyDescent="0.3">
      <c r="A28" s="208"/>
      <c r="B28" s="420"/>
      <c r="C28" s="204"/>
      <c r="D28" s="271" t="s">
        <v>348</v>
      </c>
      <c r="E28" s="291"/>
      <c r="F28" s="291"/>
      <c r="G28" s="291"/>
      <c r="H28" s="291"/>
      <c r="I28" s="291"/>
      <c r="J28" s="292"/>
      <c r="K28" s="412" t="s">
        <v>265</v>
      </c>
    </row>
    <row r="29" spans="1:11" s="183" customFormat="1" ht="25" customHeight="1" x14ac:dyDescent="0.3">
      <c r="A29" s="208"/>
      <c r="B29" s="420"/>
      <c r="C29" s="204"/>
      <c r="D29" s="271" t="s">
        <v>349</v>
      </c>
      <c r="E29" s="291"/>
      <c r="F29" s="291"/>
      <c r="G29" s="291"/>
      <c r="H29" s="291"/>
      <c r="I29" s="291"/>
      <c r="J29" s="292"/>
      <c r="K29" s="412" t="s">
        <v>265</v>
      </c>
    </row>
    <row r="30" spans="1:11" s="183" customFormat="1" ht="25" customHeight="1" x14ac:dyDescent="0.3">
      <c r="A30" s="208"/>
      <c r="B30" s="421"/>
      <c r="C30" s="422"/>
      <c r="D30" s="419" t="s">
        <v>350</v>
      </c>
      <c r="E30" s="408"/>
      <c r="F30" s="408"/>
      <c r="G30" s="408"/>
      <c r="H30" s="408"/>
      <c r="I30" s="408"/>
      <c r="J30" s="409"/>
      <c r="K30" s="427" t="s">
        <v>265</v>
      </c>
    </row>
    <row r="31" spans="1:11" s="183" customFormat="1" ht="25" customHeight="1" x14ac:dyDescent="0.3">
      <c r="A31" s="208"/>
      <c r="B31" s="420"/>
      <c r="C31" s="423" t="s">
        <v>259</v>
      </c>
      <c r="D31" s="424" t="s">
        <v>251</v>
      </c>
      <c r="E31" s="609"/>
      <c r="F31" s="609"/>
      <c r="G31" s="609"/>
      <c r="H31" s="609"/>
      <c r="I31" s="609"/>
      <c r="J31" s="610"/>
      <c r="K31" s="605" t="s">
        <v>264</v>
      </c>
    </row>
    <row r="32" spans="1:11" s="183" customFormat="1" ht="25" customHeight="1" x14ac:dyDescent="0.3">
      <c r="A32" s="208"/>
      <c r="B32" s="420"/>
      <c r="C32" s="204"/>
      <c r="D32" s="271" t="s">
        <v>253</v>
      </c>
      <c r="E32" s="607"/>
      <c r="F32" s="607"/>
      <c r="G32" s="607"/>
      <c r="H32" s="607"/>
      <c r="I32" s="607"/>
      <c r="J32" s="608"/>
      <c r="K32" s="606"/>
    </row>
    <row r="33" spans="1:20" s="183" customFormat="1" ht="25" customHeight="1" x14ac:dyDescent="0.3">
      <c r="A33" s="208"/>
      <c r="B33" s="420"/>
      <c r="C33" s="204"/>
      <c r="D33" s="271" t="s">
        <v>252</v>
      </c>
      <c r="E33" s="607"/>
      <c r="F33" s="607"/>
      <c r="G33" s="607"/>
      <c r="H33" s="607"/>
      <c r="I33" s="607"/>
      <c r="J33" s="608"/>
      <c r="K33" s="606"/>
    </row>
    <row r="34" spans="1:20" s="183" customFormat="1" ht="25" customHeight="1" x14ac:dyDescent="0.3">
      <c r="A34" s="208"/>
      <c r="B34" s="420"/>
      <c r="C34" s="204"/>
      <c r="D34" s="271" t="s">
        <v>348</v>
      </c>
      <c r="E34" s="291"/>
      <c r="F34" s="291"/>
      <c r="G34" s="291"/>
      <c r="H34" s="291"/>
      <c r="I34" s="291"/>
      <c r="J34" s="292"/>
      <c r="K34" s="412" t="s">
        <v>265</v>
      </c>
    </row>
    <row r="35" spans="1:20" s="183" customFormat="1" ht="25" customHeight="1" x14ac:dyDescent="0.3">
      <c r="A35" s="208"/>
      <c r="B35" s="420"/>
      <c r="C35" s="204"/>
      <c r="D35" s="271" t="s">
        <v>349</v>
      </c>
      <c r="E35" s="291"/>
      <c r="F35" s="291"/>
      <c r="G35" s="291"/>
      <c r="H35" s="291"/>
      <c r="I35" s="291"/>
      <c r="J35" s="292"/>
      <c r="K35" s="412" t="s">
        <v>265</v>
      </c>
    </row>
    <row r="36" spans="1:20" s="183" customFormat="1" ht="25" customHeight="1" x14ac:dyDescent="0.3">
      <c r="A36" s="208"/>
      <c r="B36" s="420"/>
      <c r="C36" s="422"/>
      <c r="D36" s="419" t="s">
        <v>350</v>
      </c>
      <c r="E36" s="408"/>
      <c r="F36" s="408"/>
      <c r="G36" s="408"/>
      <c r="H36" s="408"/>
      <c r="I36" s="408"/>
      <c r="J36" s="409"/>
      <c r="K36" s="427" t="s">
        <v>265</v>
      </c>
    </row>
    <row r="37" spans="1:20" s="183" customFormat="1" ht="25" customHeight="1" x14ac:dyDescent="0.3">
      <c r="A37" s="208"/>
      <c r="B37" s="420"/>
      <c r="C37" s="423" t="s">
        <v>258</v>
      </c>
      <c r="D37" s="424" t="s">
        <v>251</v>
      </c>
      <c r="E37" s="609"/>
      <c r="F37" s="609"/>
      <c r="G37" s="609"/>
      <c r="H37" s="609"/>
      <c r="I37" s="609"/>
      <c r="J37" s="610"/>
      <c r="K37" s="605" t="s">
        <v>264</v>
      </c>
    </row>
    <row r="38" spans="1:20" s="183" customFormat="1" ht="25" customHeight="1" x14ac:dyDescent="0.3">
      <c r="A38" s="208"/>
      <c r="B38" s="420"/>
      <c r="C38" s="204"/>
      <c r="D38" s="271" t="s">
        <v>253</v>
      </c>
      <c r="E38" s="607"/>
      <c r="F38" s="607"/>
      <c r="G38" s="607"/>
      <c r="H38" s="607"/>
      <c r="I38" s="607"/>
      <c r="J38" s="608"/>
      <c r="K38" s="606"/>
    </row>
    <row r="39" spans="1:20" s="183" customFormat="1" ht="25" customHeight="1" x14ac:dyDescent="0.3">
      <c r="A39" s="208"/>
      <c r="B39" s="420"/>
      <c r="C39" s="204"/>
      <c r="D39" s="271" t="s">
        <v>252</v>
      </c>
      <c r="E39" s="607"/>
      <c r="F39" s="607"/>
      <c r="G39" s="607"/>
      <c r="H39" s="607"/>
      <c r="I39" s="607"/>
      <c r="J39" s="608"/>
      <c r="K39" s="606"/>
    </row>
    <row r="40" spans="1:20" s="183" customFormat="1" ht="25" customHeight="1" x14ac:dyDescent="0.3">
      <c r="A40" s="208"/>
      <c r="B40" s="420"/>
      <c r="C40" s="204"/>
      <c r="D40" s="271" t="s">
        <v>348</v>
      </c>
      <c r="E40" s="291"/>
      <c r="F40" s="291"/>
      <c r="G40" s="291"/>
      <c r="H40" s="291"/>
      <c r="I40" s="291"/>
      <c r="J40" s="292"/>
      <c r="K40" s="412" t="s">
        <v>265</v>
      </c>
    </row>
    <row r="41" spans="1:20" s="183" customFormat="1" ht="25" customHeight="1" x14ac:dyDescent="0.3">
      <c r="A41" s="208"/>
      <c r="B41" s="420"/>
      <c r="C41" s="204"/>
      <c r="D41" s="271" t="s">
        <v>349</v>
      </c>
      <c r="E41" s="291"/>
      <c r="F41" s="291"/>
      <c r="G41" s="291"/>
      <c r="H41" s="291"/>
      <c r="I41" s="291"/>
      <c r="J41" s="292"/>
      <c r="K41" s="412" t="s">
        <v>265</v>
      </c>
    </row>
    <row r="42" spans="1:20" s="183" customFormat="1" ht="25" customHeight="1" x14ac:dyDescent="0.3">
      <c r="A42" s="208"/>
      <c r="B42" s="421"/>
      <c r="C42" s="422"/>
      <c r="D42" s="419" t="s">
        <v>350</v>
      </c>
      <c r="E42" s="408"/>
      <c r="F42" s="408"/>
      <c r="G42" s="408"/>
      <c r="H42" s="408"/>
      <c r="I42" s="408"/>
      <c r="J42" s="409"/>
      <c r="K42" s="427" t="s">
        <v>265</v>
      </c>
    </row>
    <row r="43" spans="1:20" s="183" customFormat="1" ht="25" customHeight="1" x14ac:dyDescent="0.3">
      <c r="A43" s="208"/>
      <c r="B43" s="212"/>
      <c r="C43" s="416"/>
      <c r="D43" s="271"/>
      <c r="E43" s="208"/>
      <c r="F43" s="208"/>
      <c r="G43" s="208"/>
      <c r="H43" s="208"/>
      <c r="I43" s="208"/>
      <c r="J43" s="208"/>
      <c r="K43" s="412"/>
      <c r="L43" s="208"/>
      <c r="M43" s="208"/>
      <c r="N43" s="208"/>
      <c r="O43" s="208"/>
      <c r="P43" s="208"/>
      <c r="Q43" s="208"/>
      <c r="R43" s="208"/>
      <c r="S43" s="208"/>
      <c r="T43" s="208"/>
    </row>
    <row r="44" spans="1:20" s="183" customFormat="1" ht="25" customHeight="1" x14ac:dyDescent="0.3">
      <c r="A44" s="208"/>
      <c r="B44" s="413">
        <v>2.2000000000000002</v>
      </c>
      <c r="C44" s="611" t="s">
        <v>266</v>
      </c>
      <c r="D44" s="612"/>
      <c r="E44" s="414"/>
      <c r="F44" s="414"/>
      <c r="G44" s="414"/>
      <c r="H44" s="414"/>
      <c r="I44" s="414"/>
      <c r="J44" s="414"/>
      <c r="K44" s="415"/>
      <c r="L44" s="208"/>
      <c r="M44" s="208"/>
      <c r="N44" s="208"/>
      <c r="O44" s="208"/>
      <c r="P44" s="208"/>
      <c r="Q44" s="208"/>
      <c r="R44" s="208"/>
      <c r="S44" s="208"/>
      <c r="T44" s="208"/>
    </row>
    <row r="45" spans="1:20" s="183" customFormat="1" ht="25" customHeight="1" x14ac:dyDescent="0.3">
      <c r="A45" s="208"/>
      <c r="B45" s="420"/>
      <c r="C45" s="204" t="s">
        <v>267</v>
      </c>
      <c r="D45" s="271" t="s">
        <v>376</v>
      </c>
      <c r="E45" s="607"/>
      <c r="F45" s="607"/>
      <c r="G45" s="607"/>
      <c r="H45" s="607"/>
      <c r="I45" s="607"/>
      <c r="J45" s="608"/>
      <c r="K45" s="606" t="s">
        <v>264</v>
      </c>
    </row>
    <row r="46" spans="1:20" s="183" customFormat="1" ht="25" customHeight="1" x14ac:dyDescent="0.3">
      <c r="A46" s="208"/>
      <c r="B46" s="420"/>
      <c r="C46" s="391"/>
      <c r="D46" s="271" t="s">
        <v>268</v>
      </c>
      <c r="E46" s="607"/>
      <c r="F46" s="607"/>
      <c r="G46" s="607"/>
      <c r="H46" s="607"/>
      <c r="I46" s="607"/>
      <c r="J46" s="608"/>
      <c r="K46" s="606"/>
    </row>
    <row r="47" spans="1:20" s="183" customFormat="1" ht="25" customHeight="1" x14ac:dyDescent="0.3">
      <c r="A47" s="208"/>
      <c r="B47" s="420"/>
      <c r="C47" s="391"/>
      <c r="D47" s="271" t="s">
        <v>252</v>
      </c>
      <c r="E47" s="607"/>
      <c r="F47" s="607"/>
      <c r="G47" s="607"/>
      <c r="H47" s="607"/>
      <c r="I47" s="607"/>
      <c r="J47" s="608"/>
      <c r="K47" s="606"/>
    </row>
    <row r="48" spans="1:20" s="183" customFormat="1" ht="25" customHeight="1" x14ac:dyDescent="0.3">
      <c r="A48" s="208"/>
      <c r="B48" s="425"/>
      <c r="C48" s="425"/>
      <c r="D48" s="271" t="s">
        <v>269</v>
      </c>
      <c r="E48" s="607"/>
      <c r="F48" s="607"/>
      <c r="G48" s="607"/>
      <c r="H48" s="607"/>
      <c r="I48" s="607"/>
      <c r="J48" s="608"/>
      <c r="K48" s="606"/>
    </row>
    <row r="49" spans="1:20" s="178" customFormat="1" ht="25" customHeight="1" x14ac:dyDescent="0.3">
      <c r="A49" s="192"/>
      <c r="B49" s="426"/>
      <c r="C49" s="426"/>
      <c r="D49" s="271" t="s">
        <v>270</v>
      </c>
      <c r="E49" s="291"/>
      <c r="F49" s="291"/>
      <c r="G49" s="291"/>
      <c r="H49" s="291"/>
      <c r="I49" s="291"/>
      <c r="J49" s="292"/>
      <c r="K49" s="412" t="s">
        <v>265</v>
      </c>
    </row>
    <row r="50" spans="1:20" s="178" customFormat="1" ht="25" customHeight="1" x14ac:dyDescent="0.3">
      <c r="A50" s="192"/>
      <c r="B50" s="426"/>
      <c r="C50" s="426"/>
      <c r="D50" s="271" t="s">
        <v>272</v>
      </c>
      <c r="E50" s="291"/>
      <c r="F50" s="291"/>
      <c r="G50" s="291"/>
      <c r="H50" s="291"/>
      <c r="I50" s="291"/>
      <c r="J50" s="292"/>
      <c r="K50" s="412" t="s">
        <v>265</v>
      </c>
    </row>
    <row r="51" spans="1:20" s="178" customFormat="1" ht="25" customHeight="1" x14ac:dyDescent="0.3">
      <c r="A51" s="192"/>
      <c r="B51" s="417"/>
      <c r="C51" s="418"/>
      <c r="D51" s="419" t="s">
        <v>271</v>
      </c>
      <c r="E51" s="259" t="e">
        <f>E50/(E49+E50)</f>
        <v>#DIV/0!</v>
      </c>
      <c r="F51" s="259" t="e">
        <f t="shared" ref="F51:J51" si="0">F50/(F49+F50)</f>
        <v>#DIV/0!</v>
      </c>
      <c r="G51" s="259" t="e">
        <f t="shared" si="0"/>
        <v>#DIV/0!</v>
      </c>
      <c r="H51" s="259" t="e">
        <f t="shared" si="0"/>
        <v>#DIV/0!</v>
      </c>
      <c r="I51" s="259" t="e">
        <f t="shared" si="0"/>
        <v>#DIV/0!</v>
      </c>
      <c r="J51" s="259" t="e">
        <f t="shared" si="0"/>
        <v>#DIV/0!</v>
      </c>
      <c r="K51" s="262"/>
      <c r="L51" s="192"/>
      <c r="M51" s="192"/>
      <c r="N51" s="192"/>
      <c r="O51" s="192"/>
      <c r="P51" s="192"/>
      <c r="Q51" s="192"/>
      <c r="R51" s="192"/>
      <c r="S51" s="192"/>
      <c r="T51" s="192"/>
    </row>
    <row r="52" spans="1:20" s="178" customFormat="1" ht="25" customHeight="1" x14ac:dyDescent="0.3">
      <c r="A52" s="192"/>
      <c r="B52" s="420"/>
      <c r="C52" s="204" t="s">
        <v>267</v>
      </c>
      <c r="D52" s="271" t="s">
        <v>376</v>
      </c>
      <c r="E52" s="609"/>
      <c r="F52" s="609"/>
      <c r="G52" s="609"/>
      <c r="H52" s="609"/>
      <c r="I52" s="609"/>
      <c r="J52" s="610"/>
      <c r="K52" s="605" t="s">
        <v>264</v>
      </c>
    </row>
    <row r="53" spans="1:20" s="178" customFormat="1" ht="25" customHeight="1" x14ac:dyDescent="0.3">
      <c r="A53" s="192"/>
      <c r="B53" s="420"/>
      <c r="C53" s="391"/>
      <c r="D53" s="271" t="s">
        <v>268</v>
      </c>
      <c r="E53" s="607"/>
      <c r="F53" s="607"/>
      <c r="G53" s="607"/>
      <c r="H53" s="607"/>
      <c r="I53" s="607"/>
      <c r="J53" s="608"/>
      <c r="K53" s="606"/>
    </row>
    <row r="54" spans="1:20" s="178" customFormat="1" ht="25" customHeight="1" x14ac:dyDescent="0.3">
      <c r="A54" s="192"/>
      <c r="B54" s="420"/>
      <c r="C54" s="391"/>
      <c r="D54" s="271" t="s">
        <v>252</v>
      </c>
      <c r="E54" s="607"/>
      <c r="F54" s="607"/>
      <c r="G54" s="607"/>
      <c r="H54" s="607"/>
      <c r="I54" s="607"/>
      <c r="J54" s="608"/>
      <c r="K54" s="606"/>
    </row>
    <row r="55" spans="1:20" s="178" customFormat="1" ht="25" customHeight="1" x14ac:dyDescent="0.3">
      <c r="A55" s="192"/>
      <c r="B55" s="425"/>
      <c r="C55" s="425"/>
      <c r="D55" s="271" t="s">
        <v>269</v>
      </c>
      <c r="E55" s="607"/>
      <c r="F55" s="607"/>
      <c r="G55" s="607"/>
      <c r="H55" s="607"/>
      <c r="I55" s="607"/>
      <c r="J55" s="608"/>
      <c r="K55" s="606"/>
    </row>
    <row r="56" spans="1:20" ht="25" customHeight="1" x14ac:dyDescent="0.3">
      <c r="A56" s="192"/>
      <c r="B56" s="426"/>
      <c r="C56" s="426"/>
      <c r="D56" s="271" t="s">
        <v>270</v>
      </c>
      <c r="E56" s="291"/>
      <c r="F56" s="291"/>
      <c r="G56" s="291"/>
      <c r="H56" s="291"/>
      <c r="I56" s="291"/>
      <c r="J56" s="292"/>
      <c r="K56" s="412" t="s">
        <v>265</v>
      </c>
    </row>
    <row r="57" spans="1:20" ht="25" customHeight="1" x14ac:dyDescent="0.3">
      <c r="A57" s="192"/>
      <c r="B57" s="426"/>
      <c r="C57" s="426"/>
      <c r="D57" s="271" t="s">
        <v>272</v>
      </c>
      <c r="E57" s="291"/>
      <c r="F57" s="291"/>
      <c r="G57" s="291"/>
      <c r="H57" s="291"/>
      <c r="I57" s="291"/>
      <c r="J57" s="292"/>
      <c r="K57" s="412" t="s">
        <v>265</v>
      </c>
    </row>
    <row r="58" spans="1:20" ht="25" customHeight="1" x14ac:dyDescent="0.3">
      <c r="A58" s="192"/>
      <c r="B58" s="417"/>
      <c r="C58" s="418"/>
      <c r="D58" s="419" t="s">
        <v>271</v>
      </c>
      <c r="E58" s="259" t="e">
        <f>E57/(E56+E57)</f>
        <v>#DIV/0!</v>
      </c>
      <c r="F58" s="259" t="e">
        <f t="shared" ref="F58:J58" si="1">F57/(F56+F57)</f>
        <v>#DIV/0!</v>
      </c>
      <c r="G58" s="259" t="e">
        <f t="shared" si="1"/>
        <v>#DIV/0!</v>
      </c>
      <c r="H58" s="259" t="e">
        <f t="shared" si="1"/>
        <v>#DIV/0!</v>
      </c>
      <c r="I58" s="259" t="e">
        <f t="shared" si="1"/>
        <v>#DIV/0!</v>
      </c>
      <c r="J58" s="259" t="e">
        <f t="shared" si="1"/>
        <v>#DIV/0!</v>
      </c>
      <c r="K58" s="262" t="s">
        <v>265</v>
      </c>
      <c r="L58" s="196"/>
      <c r="M58" s="196"/>
      <c r="N58" s="196"/>
      <c r="O58" s="196"/>
      <c r="P58" s="196"/>
      <c r="Q58" s="196"/>
      <c r="R58" s="196"/>
      <c r="S58" s="196"/>
      <c r="T58" s="196"/>
    </row>
    <row r="59" spans="1:20" ht="25" customHeight="1" x14ac:dyDescent="0.3">
      <c r="A59" s="192"/>
      <c r="B59" s="420"/>
      <c r="C59" s="204" t="s">
        <v>267</v>
      </c>
      <c r="D59" s="271" t="s">
        <v>376</v>
      </c>
      <c r="E59" s="609"/>
      <c r="F59" s="609"/>
      <c r="G59" s="609"/>
      <c r="H59" s="609"/>
      <c r="I59" s="609"/>
      <c r="J59" s="610"/>
      <c r="K59" s="616" t="s">
        <v>264</v>
      </c>
    </row>
    <row r="60" spans="1:20" ht="25" customHeight="1" x14ac:dyDescent="0.3">
      <c r="A60" s="192"/>
      <c r="B60" s="420"/>
      <c r="C60" s="391"/>
      <c r="D60" s="271" t="s">
        <v>268</v>
      </c>
      <c r="E60" s="607"/>
      <c r="F60" s="607"/>
      <c r="G60" s="607"/>
      <c r="H60" s="607"/>
      <c r="I60" s="607"/>
      <c r="J60" s="608"/>
      <c r="K60" s="617"/>
    </row>
    <row r="61" spans="1:20" ht="25" customHeight="1" x14ac:dyDescent="0.3">
      <c r="A61" s="192"/>
      <c r="B61" s="420"/>
      <c r="C61" s="391"/>
      <c r="D61" s="271" t="s">
        <v>252</v>
      </c>
      <c r="E61" s="607"/>
      <c r="F61" s="607"/>
      <c r="G61" s="607"/>
      <c r="H61" s="607"/>
      <c r="I61" s="607"/>
      <c r="J61" s="608"/>
      <c r="K61" s="617"/>
    </row>
    <row r="62" spans="1:20" ht="25" customHeight="1" x14ac:dyDescent="0.3">
      <c r="A62" s="192"/>
      <c r="B62" s="425"/>
      <c r="C62" s="425"/>
      <c r="D62" s="271" t="s">
        <v>269</v>
      </c>
      <c r="E62" s="607"/>
      <c r="F62" s="607"/>
      <c r="G62" s="607"/>
      <c r="H62" s="607"/>
      <c r="I62" s="607"/>
      <c r="J62" s="608"/>
      <c r="K62" s="617"/>
    </row>
    <row r="63" spans="1:20" ht="25" customHeight="1" x14ac:dyDescent="0.3">
      <c r="A63" s="192"/>
      <c r="B63" s="426"/>
      <c r="C63" s="426"/>
      <c r="D63" s="271" t="s">
        <v>270</v>
      </c>
      <c r="E63" s="291"/>
      <c r="F63" s="291"/>
      <c r="G63" s="291"/>
      <c r="H63" s="291"/>
      <c r="I63" s="291"/>
      <c r="J63" s="292"/>
      <c r="K63" s="412" t="s">
        <v>265</v>
      </c>
    </row>
    <row r="64" spans="1:20" ht="25" customHeight="1" x14ac:dyDescent="0.3">
      <c r="A64" s="192"/>
      <c r="B64" s="426"/>
      <c r="C64" s="426"/>
      <c r="D64" s="271" t="s">
        <v>272</v>
      </c>
      <c r="E64" s="291"/>
      <c r="F64" s="291"/>
      <c r="G64" s="291"/>
      <c r="H64" s="291"/>
      <c r="I64" s="291"/>
      <c r="J64" s="291"/>
      <c r="K64" s="212" t="s">
        <v>265</v>
      </c>
    </row>
    <row r="65" spans="1:20" ht="25" customHeight="1" x14ac:dyDescent="0.3">
      <c r="A65" s="192"/>
      <c r="B65" s="417"/>
      <c r="C65" s="418"/>
      <c r="D65" s="419" t="s">
        <v>271</v>
      </c>
      <c r="E65" s="259" t="e">
        <f>E64/(E63+E64)</f>
        <v>#DIV/0!</v>
      </c>
      <c r="F65" s="259" t="e">
        <f t="shared" ref="F65:J65" si="2">F64/(F63+F64)</f>
        <v>#DIV/0!</v>
      </c>
      <c r="G65" s="259" t="e">
        <f t="shared" si="2"/>
        <v>#DIV/0!</v>
      </c>
      <c r="H65" s="259" t="e">
        <f t="shared" si="2"/>
        <v>#DIV/0!</v>
      </c>
      <c r="I65" s="259" t="e">
        <f t="shared" si="2"/>
        <v>#DIV/0!</v>
      </c>
      <c r="J65" s="259" t="e">
        <f t="shared" si="2"/>
        <v>#DIV/0!</v>
      </c>
      <c r="K65" s="262" t="s">
        <v>265</v>
      </c>
      <c r="L65" s="196"/>
      <c r="M65" s="196"/>
      <c r="N65" s="196"/>
      <c r="O65" s="196"/>
      <c r="P65" s="196"/>
      <c r="Q65" s="196"/>
      <c r="R65" s="196"/>
      <c r="S65" s="196"/>
      <c r="T65" s="196"/>
    </row>
    <row r="66" spans="1:20" ht="25" customHeight="1" x14ac:dyDescent="0.3">
      <c r="A66" s="192"/>
      <c r="B66" s="194"/>
      <c r="C66" s="194"/>
      <c r="D66" s="194"/>
      <c r="E66" s="196"/>
      <c r="F66" s="196"/>
      <c r="G66" s="196"/>
      <c r="H66" s="196"/>
      <c r="I66" s="196"/>
      <c r="J66" s="196"/>
      <c r="K66" s="196"/>
      <c r="L66" s="196"/>
      <c r="M66" s="196"/>
      <c r="N66" s="196"/>
      <c r="O66" s="196"/>
      <c r="P66" s="196"/>
      <c r="Q66" s="196"/>
      <c r="R66" s="196"/>
      <c r="S66" s="196"/>
      <c r="T66" s="196"/>
    </row>
    <row r="67" spans="1:20" ht="25" customHeight="1" x14ac:dyDescent="0.3">
      <c r="A67" s="192"/>
      <c r="B67" s="194"/>
      <c r="C67" s="194"/>
      <c r="D67" s="194"/>
      <c r="E67" s="196"/>
      <c r="F67" s="196"/>
      <c r="G67" s="196"/>
      <c r="H67" s="196"/>
      <c r="I67" s="196"/>
      <c r="J67" s="196"/>
      <c r="K67" s="196"/>
      <c r="L67" s="196"/>
      <c r="M67" s="196"/>
      <c r="N67" s="196"/>
      <c r="O67" s="196"/>
      <c r="P67" s="196"/>
      <c r="Q67" s="196"/>
      <c r="R67" s="196"/>
      <c r="S67" s="196"/>
      <c r="T67" s="196"/>
    </row>
    <row r="68" spans="1:20" ht="25" customHeight="1" x14ac:dyDescent="0.3">
      <c r="A68" s="192"/>
      <c r="B68" s="194"/>
      <c r="C68" s="194"/>
      <c r="D68" s="194"/>
      <c r="E68" s="196"/>
      <c r="F68" s="196"/>
      <c r="G68" s="196"/>
      <c r="H68" s="196"/>
      <c r="I68" s="196"/>
      <c r="J68" s="196"/>
      <c r="K68" s="196"/>
      <c r="L68" s="196"/>
      <c r="M68" s="196"/>
      <c r="N68" s="196"/>
      <c r="O68" s="196"/>
      <c r="P68" s="196"/>
      <c r="Q68" s="196"/>
      <c r="R68" s="196"/>
      <c r="S68" s="196"/>
      <c r="T68" s="196"/>
    </row>
    <row r="69" spans="1:20" ht="25" customHeight="1" x14ac:dyDescent="0.3">
      <c r="A69" s="192"/>
      <c r="B69" s="194"/>
      <c r="C69" s="194"/>
      <c r="D69" s="194"/>
      <c r="E69" s="196"/>
      <c r="F69" s="196"/>
      <c r="G69" s="196"/>
      <c r="H69" s="196"/>
      <c r="I69" s="196"/>
      <c r="J69" s="196"/>
      <c r="K69" s="196"/>
      <c r="L69" s="196"/>
      <c r="M69" s="196"/>
      <c r="N69" s="196"/>
      <c r="O69" s="196"/>
      <c r="P69" s="196"/>
      <c r="Q69" s="196"/>
      <c r="R69" s="196"/>
      <c r="S69" s="196"/>
      <c r="T69" s="196"/>
    </row>
    <row r="70" spans="1:20" ht="25" customHeight="1" x14ac:dyDescent="0.3">
      <c r="A70" s="192"/>
      <c r="B70" s="194"/>
      <c r="C70" s="194"/>
      <c r="D70" s="194"/>
      <c r="E70" s="196"/>
      <c r="F70" s="196"/>
      <c r="G70" s="196"/>
      <c r="H70" s="196"/>
      <c r="I70" s="196"/>
      <c r="J70" s="196"/>
      <c r="K70" s="196"/>
      <c r="L70" s="196"/>
      <c r="M70" s="196"/>
      <c r="N70" s="196"/>
      <c r="O70" s="196"/>
      <c r="P70" s="196"/>
      <c r="Q70" s="196"/>
      <c r="R70" s="196"/>
      <c r="S70" s="196"/>
      <c r="T70" s="196"/>
    </row>
    <row r="71" spans="1:20" ht="25" customHeight="1" x14ac:dyDescent="0.3">
      <c r="A71" s="192"/>
      <c r="B71" s="194"/>
      <c r="C71" s="194"/>
      <c r="D71" s="194"/>
      <c r="E71" s="196"/>
      <c r="F71" s="196"/>
      <c r="G71" s="196"/>
      <c r="H71" s="196"/>
      <c r="I71" s="196"/>
      <c r="J71" s="196"/>
      <c r="K71" s="196"/>
      <c r="L71" s="196"/>
      <c r="M71" s="196"/>
      <c r="N71" s="196"/>
      <c r="O71" s="196"/>
      <c r="P71" s="196"/>
      <c r="Q71" s="196"/>
      <c r="R71" s="196"/>
      <c r="S71" s="196"/>
      <c r="T71" s="196"/>
    </row>
    <row r="72" spans="1:20" ht="25" customHeight="1" x14ac:dyDescent="0.3">
      <c r="A72" s="192"/>
      <c r="B72" s="194"/>
      <c r="C72" s="194"/>
      <c r="D72" s="194"/>
      <c r="E72" s="196"/>
      <c r="F72" s="196"/>
      <c r="G72" s="196"/>
      <c r="H72" s="196"/>
      <c r="I72" s="196"/>
      <c r="J72" s="196"/>
      <c r="K72" s="196"/>
      <c r="L72" s="196"/>
      <c r="M72" s="196"/>
      <c r="N72" s="196"/>
      <c r="O72" s="196"/>
      <c r="P72" s="196"/>
      <c r="Q72" s="196"/>
      <c r="R72" s="196"/>
      <c r="S72" s="196"/>
      <c r="T72" s="196"/>
    </row>
    <row r="73" spans="1:20" ht="25" customHeight="1" x14ac:dyDescent="0.3">
      <c r="A73" s="192"/>
      <c r="B73" s="194"/>
      <c r="C73" s="194"/>
      <c r="D73" s="194"/>
      <c r="E73" s="196"/>
      <c r="F73" s="196"/>
      <c r="G73" s="196"/>
      <c r="H73" s="196"/>
      <c r="I73" s="196"/>
      <c r="J73" s="196"/>
      <c r="K73" s="196"/>
      <c r="L73" s="196"/>
      <c r="M73" s="196"/>
      <c r="N73" s="196"/>
      <c r="O73" s="196"/>
      <c r="P73" s="196"/>
      <c r="Q73" s="196"/>
      <c r="R73" s="196"/>
      <c r="S73" s="196"/>
      <c r="T73" s="196"/>
    </row>
    <row r="74" spans="1:20" ht="25" customHeight="1" x14ac:dyDescent="0.3">
      <c r="A74" s="192"/>
      <c r="B74" s="194"/>
      <c r="C74" s="194"/>
      <c r="D74" s="194"/>
      <c r="E74" s="196"/>
      <c r="F74" s="196"/>
      <c r="G74" s="196"/>
      <c r="H74" s="196"/>
      <c r="I74" s="196"/>
      <c r="J74" s="196"/>
      <c r="K74" s="196"/>
      <c r="L74" s="196"/>
      <c r="M74" s="196"/>
      <c r="N74" s="196"/>
      <c r="O74" s="196"/>
      <c r="P74" s="196"/>
      <c r="Q74" s="196"/>
      <c r="R74" s="196"/>
      <c r="S74" s="196"/>
      <c r="T74" s="196"/>
    </row>
    <row r="75" spans="1:20" ht="25" customHeight="1" x14ac:dyDescent="0.3">
      <c r="A75" s="192"/>
      <c r="B75" s="194"/>
      <c r="C75" s="194"/>
      <c r="D75" s="194"/>
      <c r="E75" s="196"/>
      <c r="F75" s="196"/>
      <c r="G75" s="196"/>
      <c r="H75" s="196"/>
      <c r="I75" s="196"/>
      <c r="J75" s="196"/>
      <c r="K75" s="196"/>
      <c r="L75" s="196"/>
      <c r="M75" s="196"/>
      <c r="N75" s="196"/>
      <c r="O75" s="196"/>
      <c r="P75" s="196"/>
      <c r="Q75" s="196"/>
      <c r="R75" s="196"/>
      <c r="S75" s="196"/>
      <c r="T75" s="196"/>
    </row>
    <row r="76" spans="1:20" ht="25" customHeight="1" x14ac:dyDescent="0.3">
      <c r="A76" s="192"/>
      <c r="B76" s="194"/>
      <c r="C76" s="194"/>
      <c r="D76" s="194"/>
      <c r="E76" s="196"/>
      <c r="F76" s="196"/>
      <c r="G76" s="196"/>
      <c r="H76" s="196"/>
      <c r="I76" s="196"/>
      <c r="J76" s="196"/>
      <c r="K76" s="196"/>
      <c r="L76" s="196"/>
      <c r="M76" s="196"/>
      <c r="N76" s="196"/>
      <c r="O76" s="196"/>
      <c r="P76" s="196"/>
      <c r="Q76" s="196"/>
      <c r="R76" s="196"/>
      <c r="S76" s="196"/>
      <c r="T76" s="196"/>
    </row>
    <row r="77" spans="1:20" ht="25" customHeight="1" x14ac:dyDescent="0.3">
      <c r="A77" s="192"/>
      <c r="B77" s="194"/>
      <c r="C77" s="194"/>
      <c r="D77" s="194"/>
      <c r="E77" s="196"/>
      <c r="F77" s="196"/>
      <c r="G77" s="196"/>
      <c r="H77" s="196"/>
      <c r="I77" s="196"/>
      <c r="J77" s="196"/>
      <c r="K77" s="196"/>
      <c r="L77" s="196"/>
      <c r="M77" s="196"/>
      <c r="N77" s="196"/>
      <c r="O77" s="196"/>
      <c r="P77" s="196"/>
      <c r="Q77" s="196"/>
      <c r="R77" s="196"/>
      <c r="S77" s="196"/>
      <c r="T77" s="196"/>
    </row>
    <row r="78" spans="1:20" ht="25" customHeight="1" x14ac:dyDescent="0.3">
      <c r="A78" s="192"/>
      <c r="B78" s="194"/>
      <c r="C78" s="194"/>
      <c r="D78" s="194"/>
      <c r="E78" s="196"/>
      <c r="F78" s="196"/>
      <c r="G78" s="196"/>
      <c r="H78" s="196"/>
      <c r="I78" s="196"/>
      <c r="J78" s="196"/>
      <c r="K78" s="196"/>
      <c r="L78" s="196"/>
      <c r="M78" s="196"/>
      <c r="N78" s="196"/>
      <c r="O78" s="196"/>
      <c r="P78" s="196"/>
      <c r="Q78" s="196"/>
      <c r="R78" s="196"/>
      <c r="S78" s="196"/>
      <c r="T78" s="196"/>
    </row>
    <row r="79" spans="1:20" ht="25" customHeight="1" x14ac:dyDescent="0.3">
      <c r="A79" s="192"/>
      <c r="B79" s="194"/>
      <c r="C79" s="194"/>
      <c r="D79" s="194"/>
      <c r="E79" s="196"/>
      <c r="F79" s="196"/>
      <c r="G79" s="196"/>
      <c r="H79" s="196"/>
      <c r="I79" s="196"/>
      <c r="J79" s="196"/>
      <c r="K79" s="196"/>
      <c r="L79" s="196"/>
      <c r="M79" s="196"/>
      <c r="N79" s="196"/>
      <c r="O79" s="196"/>
      <c r="P79" s="196"/>
      <c r="Q79" s="196"/>
      <c r="R79" s="196"/>
      <c r="S79" s="196"/>
      <c r="T79" s="196"/>
    </row>
    <row r="80" spans="1:20" ht="25" customHeight="1" x14ac:dyDescent="0.3">
      <c r="A80" s="192"/>
      <c r="B80" s="194"/>
      <c r="C80" s="194"/>
      <c r="D80" s="194"/>
      <c r="E80" s="196"/>
      <c r="F80" s="196"/>
      <c r="G80" s="196"/>
      <c r="H80" s="196"/>
      <c r="I80" s="196"/>
      <c r="J80" s="196"/>
      <c r="K80" s="196"/>
      <c r="L80" s="196"/>
      <c r="M80" s="196"/>
      <c r="N80" s="196"/>
      <c r="O80" s="196"/>
      <c r="P80" s="196"/>
      <c r="Q80" s="196"/>
      <c r="R80" s="196"/>
      <c r="S80" s="196"/>
      <c r="T80" s="196"/>
    </row>
  </sheetData>
  <sheetProtection algorithmName="SHA-512" hashValue="NJNfFgKr3pj6/DyBSVmKc49CrlT9fXJwfv0MaDQrIsJTLB8arm1LGTyFnTYmG3VxNN1vSMZEScd+//270NH7WQ==" saltValue="IA1AZUTxsI2SoaOdOFd2CQ==" spinCount="100000" sheet="1" objects="1" scenarios="1"/>
  <mergeCells count="49">
    <mergeCell ref="E59:J59"/>
    <mergeCell ref="K59:K62"/>
    <mergeCell ref="E60:J60"/>
    <mergeCell ref="E61:J61"/>
    <mergeCell ref="E62:J62"/>
    <mergeCell ref="E52:J52"/>
    <mergeCell ref="E53:J53"/>
    <mergeCell ref="E54:J54"/>
    <mergeCell ref="E55:J55"/>
    <mergeCell ref="K52:K55"/>
    <mergeCell ref="E45:J45"/>
    <mergeCell ref="E46:J46"/>
    <mergeCell ref="E47:J47"/>
    <mergeCell ref="E48:J48"/>
    <mergeCell ref="K45:K48"/>
    <mergeCell ref="C44:D44"/>
    <mergeCell ref="C9:D9"/>
    <mergeCell ref="B3:D3"/>
    <mergeCell ref="E38:J38"/>
    <mergeCell ref="E39:J39"/>
    <mergeCell ref="E25:J25"/>
    <mergeCell ref="B5:D5"/>
    <mergeCell ref="B6:D6"/>
    <mergeCell ref="B4:D4"/>
    <mergeCell ref="B7:D7"/>
    <mergeCell ref="C12:D12"/>
    <mergeCell ref="K8:K9"/>
    <mergeCell ref="E26:J26"/>
    <mergeCell ref="C10:D10"/>
    <mergeCell ref="B1:D1"/>
    <mergeCell ref="C11:D11"/>
    <mergeCell ref="B2:D2"/>
    <mergeCell ref="E8:J8"/>
    <mergeCell ref="E13:J13"/>
    <mergeCell ref="E14:J14"/>
    <mergeCell ref="E15:J15"/>
    <mergeCell ref="K13:K15"/>
    <mergeCell ref="K19:K21"/>
    <mergeCell ref="E19:J19"/>
    <mergeCell ref="E20:J20"/>
    <mergeCell ref="E21:J21"/>
    <mergeCell ref="K31:K33"/>
    <mergeCell ref="K37:K39"/>
    <mergeCell ref="E27:J27"/>
    <mergeCell ref="E31:J31"/>
    <mergeCell ref="E32:J32"/>
    <mergeCell ref="E33:J33"/>
    <mergeCell ref="E37:J37"/>
    <mergeCell ref="K26:K27"/>
  </mergeCells>
  <pageMargins left="0.7" right="0.7" top="0.75" bottom="0.75" header="0.3" footer="0.3"/>
  <pageSetup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A8EF3-02EA-404A-A700-3974EA5AC1B2}">
  <dimension ref="A1:AG69"/>
  <sheetViews>
    <sheetView rightToLeft="1" zoomScale="85" zoomScaleNormal="85" workbookViewId="0">
      <pane xSplit="4" ySplit="9" topLeftCell="E10" activePane="bottomRight" state="frozen"/>
      <selection pane="topRight" activeCell="E1" sqref="E1"/>
      <selection pane="bottomLeft" activeCell="A8" sqref="A8"/>
      <selection pane="bottomRight" activeCell="E10" sqref="E10"/>
    </sheetView>
  </sheetViews>
  <sheetFormatPr defaultColWidth="9" defaultRowHeight="14" x14ac:dyDescent="0.3"/>
  <cols>
    <col min="1" max="1" width="3.58203125" style="181" customWidth="1"/>
    <col min="2" max="3" width="7.58203125" style="180" customWidth="1"/>
    <col min="4" max="4" width="45.58203125" style="180" customWidth="1"/>
    <col min="5" max="22" width="10.58203125" style="181" customWidth="1"/>
    <col min="23" max="24" width="9" style="181"/>
    <col min="25" max="28" width="10.58203125" style="181" customWidth="1"/>
    <col min="29" max="16384" width="9" style="181"/>
  </cols>
  <sheetData>
    <row r="1" spans="1:33" ht="20.149999999999999" customHeight="1" x14ac:dyDescent="0.35">
      <c r="A1" s="192"/>
      <c r="B1" s="193"/>
      <c r="C1" s="560" t="s">
        <v>0</v>
      </c>
      <c r="D1" s="560"/>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row>
    <row r="2" spans="1:33" ht="20.149999999999999" customHeight="1" x14ac:dyDescent="0.35">
      <c r="A2" s="192"/>
      <c r="B2" s="197"/>
      <c r="C2" s="560" t="s">
        <v>182</v>
      </c>
      <c r="D2" s="560"/>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row>
    <row r="3" spans="1:33" ht="45" customHeight="1" x14ac:dyDescent="0.4">
      <c r="A3" s="192"/>
      <c r="B3" s="197"/>
      <c r="C3" s="621" t="s">
        <v>242</v>
      </c>
      <c r="D3" s="621"/>
      <c r="E3" s="437"/>
      <c r="F3" s="196"/>
      <c r="G3" s="196"/>
      <c r="H3" s="196"/>
      <c r="I3" s="196"/>
      <c r="J3" s="196"/>
      <c r="K3" s="438"/>
      <c r="L3" s="196"/>
      <c r="M3" s="196"/>
      <c r="N3" s="196"/>
      <c r="O3" s="196"/>
      <c r="P3" s="196"/>
      <c r="Q3" s="196"/>
      <c r="R3" s="196"/>
      <c r="S3" s="196"/>
      <c r="T3" s="196"/>
      <c r="U3" s="196"/>
      <c r="V3" s="196"/>
      <c r="W3" s="196"/>
      <c r="X3" s="196"/>
      <c r="Y3" s="196"/>
      <c r="Z3" s="196"/>
      <c r="AA3" s="196"/>
      <c r="AB3" s="196"/>
      <c r="AC3" s="196"/>
      <c r="AD3" s="196"/>
      <c r="AE3" s="196"/>
      <c r="AF3" s="196"/>
      <c r="AG3" s="196"/>
    </row>
    <row r="4" spans="1:33" ht="20.149999999999999" customHeight="1" x14ac:dyDescent="0.4">
      <c r="A4" s="192"/>
      <c r="B4" s="197"/>
      <c r="C4" s="621"/>
      <c r="D4" s="621"/>
      <c r="E4" s="437"/>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33" ht="25" customHeight="1" x14ac:dyDescent="0.4">
      <c r="A5" s="192"/>
      <c r="B5" s="197"/>
      <c r="C5" s="613">
        <f>'דף פתיחה'!$L$4</f>
        <v>0</v>
      </c>
      <c r="D5" s="613"/>
      <c r="E5" s="437"/>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33" ht="20.149999999999999" customHeight="1" x14ac:dyDescent="0.3">
      <c r="A6" s="192"/>
      <c r="B6" s="193"/>
      <c r="C6" s="586"/>
      <c r="D6" s="58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row>
    <row r="7" spans="1:33" ht="20.149999999999999" customHeight="1" x14ac:dyDescent="0.3">
      <c r="A7" s="192"/>
      <c r="B7" s="193"/>
      <c r="C7" s="585"/>
      <c r="D7" s="585"/>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row>
    <row r="8" spans="1:33" ht="25" customHeight="1" x14ac:dyDescent="0.3">
      <c r="A8" s="192"/>
      <c r="B8" s="439"/>
      <c r="C8" s="628"/>
      <c r="D8" s="629"/>
      <c r="E8" s="618" t="s">
        <v>185</v>
      </c>
      <c r="F8" s="619"/>
      <c r="G8" s="619"/>
      <c r="H8" s="620"/>
      <c r="I8" s="618" t="s">
        <v>188</v>
      </c>
      <c r="J8" s="619"/>
      <c r="K8" s="619"/>
      <c r="L8" s="620"/>
      <c r="M8" s="619" t="s">
        <v>189</v>
      </c>
      <c r="N8" s="619"/>
      <c r="O8" s="619"/>
      <c r="P8" s="440"/>
      <c r="Q8" s="618" t="s">
        <v>190</v>
      </c>
      <c r="R8" s="619"/>
      <c r="S8" s="619"/>
      <c r="T8" s="440"/>
      <c r="U8" s="618" t="s">
        <v>191</v>
      </c>
      <c r="V8" s="619"/>
      <c r="W8" s="619"/>
      <c r="X8" s="440"/>
      <c r="Y8" s="618" t="s">
        <v>192</v>
      </c>
      <c r="Z8" s="619"/>
      <c r="AA8" s="619"/>
      <c r="AB8" s="620"/>
      <c r="AC8" s="196"/>
      <c r="AD8" s="196"/>
      <c r="AE8" s="196"/>
      <c r="AF8" s="196"/>
      <c r="AG8" s="196"/>
    </row>
    <row r="9" spans="1:33" s="183" customFormat="1" ht="70" customHeight="1" x14ac:dyDescent="0.3">
      <c r="A9" s="208"/>
      <c r="B9" s="262"/>
      <c r="C9" s="626"/>
      <c r="D9" s="627"/>
      <c r="E9" s="441" t="s">
        <v>220</v>
      </c>
      <c r="F9" s="442" t="s">
        <v>221</v>
      </c>
      <c r="G9" s="442" t="s">
        <v>181</v>
      </c>
      <c r="H9" s="442" t="s">
        <v>354</v>
      </c>
      <c r="I9" s="441" t="s">
        <v>220</v>
      </c>
      <c r="J9" s="442" t="s">
        <v>221</v>
      </c>
      <c r="K9" s="442" t="s">
        <v>181</v>
      </c>
      <c r="L9" s="442" t="s">
        <v>354</v>
      </c>
      <c r="M9" s="441" t="s">
        <v>220</v>
      </c>
      <c r="N9" s="442" t="s">
        <v>221</v>
      </c>
      <c r="O9" s="442" t="s">
        <v>181</v>
      </c>
      <c r="P9" s="442" t="s">
        <v>354</v>
      </c>
      <c r="Q9" s="441" t="s">
        <v>220</v>
      </c>
      <c r="R9" s="442" t="s">
        <v>221</v>
      </c>
      <c r="S9" s="442" t="s">
        <v>181</v>
      </c>
      <c r="T9" s="442" t="s">
        <v>354</v>
      </c>
      <c r="U9" s="441" t="s">
        <v>220</v>
      </c>
      <c r="V9" s="442" t="s">
        <v>221</v>
      </c>
      <c r="W9" s="442" t="s">
        <v>181</v>
      </c>
      <c r="X9" s="442" t="s">
        <v>354</v>
      </c>
      <c r="Y9" s="441" t="s">
        <v>220</v>
      </c>
      <c r="Z9" s="442" t="s">
        <v>221</v>
      </c>
      <c r="AA9" s="442" t="s">
        <v>181</v>
      </c>
      <c r="AB9" s="443" t="s">
        <v>354</v>
      </c>
      <c r="AC9" s="208"/>
      <c r="AD9" s="208"/>
      <c r="AE9" s="208"/>
      <c r="AF9" s="208"/>
      <c r="AG9" s="208"/>
    </row>
    <row r="10" spans="1:33" s="183" customFormat="1" ht="25" customHeight="1" x14ac:dyDescent="0.3">
      <c r="A10" s="208"/>
      <c r="B10" s="444">
        <v>6.1</v>
      </c>
      <c r="C10" s="624" t="s">
        <v>250</v>
      </c>
      <c r="D10" s="625"/>
      <c r="E10" s="445">
        <f>SUM(E11:E20)</f>
        <v>0</v>
      </c>
      <c r="F10" s="272">
        <f t="shared" ref="F10:G10" si="0">SUM(F11:F20)</f>
        <v>0</v>
      </c>
      <c r="G10" s="272">
        <f t="shared" si="0"/>
        <v>0</v>
      </c>
      <c r="H10" s="249" t="e">
        <f>E10/G10</f>
        <v>#DIV/0!</v>
      </c>
      <c r="I10" s="445">
        <f>SUM(I11:I20)</f>
        <v>0</v>
      </c>
      <c r="J10" s="272">
        <f t="shared" ref="J10:K10" si="1">SUM(J11:J20)</f>
        <v>0</v>
      </c>
      <c r="K10" s="272">
        <f t="shared" si="1"/>
        <v>0</v>
      </c>
      <c r="L10" s="249" t="e">
        <f>I10/K10</f>
        <v>#DIV/0!</v>
      </c>
      <c r="M10" s="445">
        <f>SUM(M11:M20)</f>
        <v>0</v>
      </c>
      <c r="N10" s="272">
        <f t="shared" ref="N10:O10" si="2">SUM(N11:N20)</f>
        <v>0</v>
      </c>
      <c r="O10" s="272">
        <f t="shared" si="2"/>
        <v>0</v>
      </c>
      <c r="P10" s="249" t="e">
        <f>M10/O10</f>
        <v>#DIV/0!</v>
      </c>
      <c r="Q10" s="445">
        <f>SUM(Q11:Q20)</f>
        <v>0</v>
      </c>
      <c r="R10" s="272">
        <f t="shared" ref="R10:S10" si="3">SUM(R11:R20)</f>
        <v>0</v>
      </c>
      <c r="S10" s="272">
        <f t="shared" si="3"/>
        <v>0</v>
      </c>
      <c r="T10" s="249" t="e">
        <f>Q10/S10</f>
        <v>#DIV/0!</v>
      </c>
      <c r="U10" s="445">
        <f>SUM(U11:U20)</f>
        <v>0</v>
      </c>
      <c r="V10" s="272">
        <f t="shared" ref="V10:W10" si="4">SUM(V11:V20)</f>
        <v>0</v>
      </c>
      <c r="W10" s="272">
        <f t="shared" si="4"/>
        <v>0</v>
      </c>
      <c r="X10" s="249" t="e">
        <f>U10/W10</f>
        <v>#DIV/0!</v>
      </c>
      <c r="Y10" s="445">
        <f>SUM(Y11:Y20)</f>
        <v>0</v>
      </c>
      <c r="Z10" s="272">
        <f t="shared" ref="Z10:AA10" si="5">SUM(Z11:Z20)</f>
        <v>0</v>
      </c>
      <c r="AA10" s="272">
        <f t="shared" si="5"/>
        <v>0</v>
      </c>
      <c r="AB10" s="250" t="e">
        <f>Y10/AA10</f>
        <v>#DIV/0!</v>
      </c>
      <c r="AC10" s="208"/>
      <c r="AD10" s="208"/>
      <c r="AE10" s="208"/>
      <c r="AF10" s="208"/>
      <c r="AG10" s="208"/>
    </row>
    <row r="11" spans="1:33" s="183" customFormat="1" ht="25" customHeight="1" x14ac:dyDescent="0.3">
      <c r="A11" s="208"/>
      <c r="B11" s="450"/>
      <c r="C11" s="453">
        <v>1</v>
      </c>
      <c r="D11" s="454" t="s">
        <v>222</v>
      </c>
      <c r="E11" s="429"/>
      <c r="F11" s="430"/>
      <c r="G11" s="272">
        <f>E11+F11</f>
        <v>0</v>
      </c>
      <c r="H11" s="446" t="e">
        <f>E11/G11</f>
        <v>#DIV/0!</v>
      </c>
      <c r="I11" s="429"/>
      <c r="J11" s="430"/>
      <c r="K11" s="272">
        <f>I11+J11</f>
        <v>0</v>
      </c>
      <c r="L11" s="446" t="e">
        <f>I11/K11</f>
        <v>#DIV/0!</v>
      </c>
      <c r="M11" s="429"/>
      <c r="N11" s="430"/>
      <c r="O11" s="272">
        <f>M11+N11</f>
        <v>0</v>
      </c>
      <c r="P11" s="446" t="e">
        <f>M11/O11</f>
        <v>#DIV/0!</v>
      </c>
      <c r="Q11" s="429"/>
      <c r="R11" s="430"/>
      <c r="S11" s="272">
        <f>Q11+R11</f>
        <v>0</v>
      </c>
      <c r="T11" s="446" t="e">
        <f>Q11/S11</f>
        <v>#DIV/0!</v>
      </c>
      <c r="U11" s="429"/>
      <c r="V11" s="430"/>
      <c r="W11" s="272">
        <f>U11+V11</f>
        <v>0</v>
      </c>
      <c r="X11" s="446" t="e">
        <f>U11/W11</f>
        <v>#DIV/0!</v>
      </c>
      <c r="Y11" s="429"/>
      <c r="Z11" s="430"/>
      <c r="AA11" s="272">
        <f>Y11+Z11</f>
        <v>0</v>
      </c>
      <c r="AB11" s="448" t="e">
        <f>Y11/AA11</f>
        <v>#DIV/0!</v>
      </c>
    </row>
    <row r="12" spans="1:33" s="183" customFormat="1" ht="25" customHeight="1" x14ac:dyDescent="0.3">
      <c r="A12" s="208"/>
      <c r="B12" s="450"/>
      <c r="C12" s="453">
        <v>2</v>
      </c>
      <c r="D12" s="454" t="s">
        <v>223</v>
      </c>
      <c r="E12" s="429"/>
      <c r="F12" s="430"/>
      <c r="G12" s="272">
        <f t="shared" ref="G12:G20" si="6">E12+F12</f>
        <v>0</v>
      </c>
      <c r="H12" s="446" t="e">
        <f t="shared" ref="H12:H20" si="7">E12/G12</f>
        <v>#DIV/0!</v>
      </c>
      <c r="I12" s="429"/>
      <c r="J12" s="430"/>
      <c r="K12" s="272">
        <f t="shared" ref="K12:K20" si="8">I12+J12</f>
        <v>0</v>
      </c>
      <c r="L12" s="446" t="e">
        <f t="shared" ref="L12:L20" si="9">I12/K12</f>
        <v>#DIV/0!</v>
      </c>
      <c r="M12" s="429"/>
      <c r="N12" s="430"/>
      <c r="O12" s="272">
        <f t="shared" ref="O12:O20" si="10">M12+N12</f>
        <v>0</v>
      </c>
      <c r="P12" s="446" t="e">
        <f t="shared" ref="P12:P20" si="11">M12/O12</f>
        <v>#DIV/0!</v>
      </c>
      <c r="Q12" s="429"/>
      <c r="R12" s="430"/>
      <c r="S12" s="272">
        <f t="shared" ref="S12:S20" si="12">Q12+R12</f>
        <v>0</v>
      </c>
      <c r="T12" s="446" t="e">
        <f t="shared" ref="T12:T20" si="13">Q12/S12</f>
        <v>#DIV/0!</v>
      </c>
      <c r="U12" s="429"/>
      <c r="V12" s="430"/>
      <c r="W12" s="272">
        <f t="shared" ref="W12:W20" si="14">U12+V12</f>
        <v>0</v>
      </c>
      <c r="X12" s="446" t="e">
        <f t="shared" ref="X12:X20" si="15">U12/W12</f>
        <v>#DIV/0!</v>
      </c>
      <c r="Y12" s="429"/>
      <c r="Z12" s="430"/>
      <c r="AA12" s="272">
        <f t="shared" ref="AA12:AA20" si="16">Y12+Z12</f>
        <v>0</v>
      </c>
      <c r="AB12" s="448" t="e">
        <f t="shared" ref="AB12:AB20" si="17">Y12/AA12</f>
        <v>#DIV/0!</v>
      </c>
    </row>
    <row r="13" spans="1:33" s="183" customFormat="1" ht="25" customHeight="1" x14ac:dyDescent="0.3">
      <c r="A13" s="208"/>
      <c r="B13" s="450"/>
      <c r="C13" s="453">
        <v>3</v>
      </c>
      <c r="D13" s="454" t="s">
        <v>241</v>
      </c>
      <c r="E13" s="429"/>
      <c r="F13" s="430"/>
      <c r="G13" s="272">
        <f t="shared" si="6"/>
        <v>0</v>
      </c>
      <c r="H13" s="446" t="e">
        <f t="shared" si="7"/>
        <v>#DIV/0!</v>
      </c>
      <c r="I13" s="429"/>
      <c r="J13" s="430"/>
      <c r="K13" s="272">
        <f t="shared" si="8"/>
        <v>0</v>
      </c>
      <c r="L13" s="446" t="e">
        <f t="shared" si="9"/>
        <v>#DIV/0!</v>
      </c>
      <c r="M13" s="429"/>
      <c r="N13" s="430"/>
      <c r="O13" s="272">
        <f t="shared" si="10"/>
        <v>0</v>
      </c>
      <c r="P13" s="446" t="e">
        <f t="shared" si="11"/>
        <v>#DIV/0!</v>
      </c>
      <c r="Q13" s="429"/>
      <c r="R13" s="430"/>
      <c r="S13" s="272">
        <f t="shared" si="12"/>
        <v>0</v>
      </c>
      <c r="T13" s="446" t="e">
        <f t="shared" si="13"/>
        <v>#DIV/0!</v>
      </c>
      <c r="U13" s="429"/>
      <c r="V13" s="430"/>
      <c r="W13" s="272">
        <f t="shared" si="14"/>
        <v>0</v>
      </c>
      <c r="X13" s="446" t="e">
        <f t="shared" si="15"/>
        <v>#DIV/0!</v>
      </c>
      <c r="Y13" s="429"/>
      <c r="Z13" s="430"/>
      <c r="AA13" s="272">
        <f t="shared" si="16"/>
        <v>0</v>
      </c>
      <c r="AB13" s="448" t="e">
        <f t="shared" si="17"/>
        <v>#DIV/0!</v>
      </c>
    </row>
    <row r="14" spans="1:33" s="183" customFormat="1" ht="25" customHeight="1" x14ac:dyDescent="0.3">
      <c r="A14" s="208"/>
      <c r="B14" s="450"/>
      <c r="C14" s="453">
        <v>4</v>
      </c>
      <c r="D14" s="454" t="s">
        <v>224</v>
      </c>
      <c r="E14" s="429"/>
      <c r="F14" s="430"/>
      <c r="G14" s="272">
        <f t="shared" si="6"/>
        <v>0</v>
      </c>
      <c r="H14" s="446" t="e">
        <f t="shared" si="7"/>
        <v>#DIV/0!</v>
      </c>
      <c r="I14" s="429"/>
      <c r="J14" s="430"/>
      <c r="K14" s="272">
        <f t="shared" si="8"/>
        <v>0</v>
      </c>
      <c r="L14" s="446" t="e">
        <f t="shared" si="9"/>
        <v>#DIV/0!</v>
      </c>
      <c r="M14" s="429"/>
      <c r="N14" s="430"/>
      <c r="O14" s="272">
        <f t="shared" si="10"/>
        <v>0</v>
      </c>
      <c r="P14" s="446" t="e">
        <f t="shared" si="11"/>
        <v>#DIV/0!</v>
      </c>
      <c r="Q14" s="429"/>
      <c r="R14" s="430"/>
      <c r="S14" s="272">
        <f t="shared" si="12"/>
        <v>0</v>
      </c>
      <c r="T14" s="446" t="e">
        <f t="shared" si="13"/>
        <v>#DIV/0!</v>
      </c>
      <c r="U14" s="429"/>
      <c r="V14" s="430"/>
      <c r="W14" s="272">
        <f t="shared" si="14"/>
        <v>0</v>
      </c>
      <c r="X14" s="446" t="e">
        <f t="shared" si="15"/>
        <v>#DIV/0!</v>
      </c>
      <c r="Y14" s="429"/>
      <c r="Z14" s="430"/>
      <c r="AA14" s="272">
        <f t="shared" si="16"/>
        <v>0</v>
      </c>
      <c r="AB14" s="448" t="e">
        <f t="shared" si="17"/>
        <v>#DIV/0!</v>
      </c>
    </row>
    <row r="15" spans="1:33" s="183" customFormat="1" ht="25" customHeight="1" x14ac:dyDescent="0.3">
      <c r="A15" s="208"/>
      <c r="B15" s="451"/>
      <c r="C15" s="455">
        <v>5</v>
      </c>
      <c r="D15" s="456" t="s">
        <v>226</v>
      </c>
      <c r="E15" s="429"/>
      <c r="F15" s="430"/>
      <c r="G15" s="272">
        <f t="shared" si="6"/>
        <v>0</v>
      </c>
      <c r="H15" s="446" t="e">
        <f t="shared" si="7"/>
        <v>#DIV/0!</v>
      </c>
      <c r="I15" s="429"/>
      <c r="J15" s="430"/>
      <c r="K15" s="272">
        <f t="shared" si="8"/>
        <v>0</v>
      </c>
      <c r="L15" s="446" t="e">
        <f t="shared" si="9"/>
        <v>#DIV/0!</v>
      </c>
      <c r="M15" s="429"/>
      <c r="N15" s="430"/>
      <c r="O15" s="272">
        <f t="shared" si="10"/>
        <v>0</v>
      </c>
      <c r="P15" s="446" t="e">
        <f t="shared" si="11"/>
        <v>#DIV/0!</v>
      </c>
      <c r="Q15" s="429"/>
      <c r="R15" s="430"/>
      <c r="S15" s="272">
        <f t="shared" si="12"/>
        <v>0</v>
      </c>
      <c r="T15" s="446" t="e">
        <f t="shared" si="13"/>
        <v>#DIV/0!</v>
      </c>
      <c r="U15" s="429"/>
      <c r="V15" s="430"/>
      <c r="W15" s="272">
        <f t="shared" si="14"/>
        <v>0</v>
      </c>
      <c r="X15" s="446" t="e">
        <f t="shared" si="15"/>
        <v>#DIV/0!</v>
      </c>
      <c r="Y15" s="429"/>
      <c r="Z15" s="430"/>
      <c r="AA15" s="272">
        <f t="shared" si="16"/>
        <v>0</v>
      </c>
      <c r="AB15" s="448" t="e">
        <f t="shared" si="17"/>
        <v>#DIV/0!</v>
      </c>
    </row>
    <row r="16" spans="1:33" s="183" customFormat="1" ht="25" customHeight="1" x14ac:dyDescent="0.3">
      <c r="A16" s="208"/>
      <c r="B16" s="451"/>
      <c r="C16" s="431">
        <v>6</v>
      </c>
      <c r="D16" s="432"/>
      <c r="E16" s="429"/>
      <c r="F16" s="430"/>
      <c r="G16" s="272">
        <f t="shared" si="6"/>
        <v>0</v>
      </c>
      <c r="H16" s="446" t="e">
        <f t="shared" si="7"/>
        <v>#DIV/0!</v>
      </c>
      <c r="I16" s="429"/>
      <c r="J16" s="430"/>
      <c r="K16" s="272">
        <f t="shared" si="8"/>
        <v>0</v>
      </c>
      <c r="L16" s="446" t="e">
        <f t="shared" si="9"/>
        <v>#DIV/0!</v>
      </c>
      <c r="M16" s="429"/>
      <c r="N16" s="430"/>
      <c r="O16" s="272">
        <f t="shared" si="10"/>
        <v>0</v>
      </c>
      <c r="P16" s="446" t="e">
        <f t="shared" si="11"/>
        <v>#DIV/0!</v>
      </c>
      <c r="Q16" s="429"/>
      <c r="R16" s="430"/>
      <c r="S16" s="272">
        <f t="shared" si="12"/>
        <v>0</v>
      </c>
      <c r="T16" s="446" t="e">
        <f t="shared" si="13"/>
        <v>#DIV/0!</v>
      </c>
      <c r="U16" s="429"/>
      <c r="V16" s="430"/>
      <c r="W16" s="272">
        <f t="shared" si="14"/>
        <v>0</v>
      </c>
      <c r="X16" s="446" t="e">
        <f t="shared" si="15"/>
        <v>#DIV/0!</v>
      </c>
      <c r="Y16" s="429"/>
      <c r="Z16" s="430"/>
      <c r="AA16" s="272">
        <f t="shared" si="16"/>
        <v>0</v>
      </c>
      <c r="AB16" s="448" t="e">
        <f t="shared" si="17"/>
        <v>#DIV/0!</v>
      </c>
    </row>
    <row r="17" spans="1:33" s="183" customFormat="1" ht="25" customHeight="1" x14ac:dyDescent="0.3">
      <c r="A17" s="208"/>
      <c r="B17" s="451"/>
      <c r="C17" s="431">
        <v>7</v>
      </c>
      <c r="D17" s="432"/>
      <c r="E17" s="429"/>
      <c r="F17" s="430"/>
      <c r="G17" s="272">
        <f t="shared" si="6"/>
        <v>0</v>
      </c>
      <c r="H17" s="446" t="e">
        <f t="shared" si="7"/>
        <v>#DIV/0!</v>
      </c>
      <c r="I17" s="429"/>
      <c r="J17" s="430"/>
      <c r="K17" s="272">
        <f t="shared" si="8"/>
        <v>0</v>
      </c>
      <c r="L17" s="446" t="e">
        <f t="shared" si="9"/>
        <v>#DIV/0!</v>
      </c>
      <c r="M17" s="429"/>
      <c r="N17" s="430"/>
      <c r="O17" s="272">
        <f t="shared" si="10"/>
        <v>0</v>
      </c>
      <c r="P17" s="446" t="e">
        <f t="shared" si="11"/>
        <v>#DIV/0!</v>
      </c>
      <c r="Q17" s="429"/>
      <c r="R17" s="430"/>
      <c r="S17" s="272">
        <f t="shared" si="12"/>
        <v>0</v>
      </c>
      <c r="T17" s="446" t="e">
        <f t="shared" si="13"/>
        <v>#DIV/0!</v>
      </c>
      <c r="U17" s="429"/>
      <c r="V17" s="430"/>
      <c r="W17" s="272">
        <f t="shared" si="14"/>
        <v>0</v>
      </c>
      <c r="X17" s="446" t="e">
        <f t="shared" si="15"/>
        <v>#DIV/0!</v>
      </c>
      <c r="Y17" s="429"/>
      <c r="Z17" s="430"/>
      <c r="AA17" s="272">
        <f t="shared" si="16"/>
        <v>0</v>
      </c>
      <c r="AB17" s="448" t="e">
        <f t="shared" si="17"/>
        <v>#DIV/0!</v>
      </c>
    </row>
    <row r="18" spans="1:33" s="183" customFormat="1" ht="25" customHeight="1" x14ac:dyDescent="0.3">
      <c r="A18" s="208"/>
      <c r="B18" s="451"/>
      <c r="C18" s="431">
        <v>8</v>
      </c>
      <c r="D18" s="432"/>
      <c r="E18" s="429"/>
      <c r="F18" s="430"/>
      <c r="G18" s="272">
        <f t="shared" si="6"/>
        <v>0</v>
      </c>
      <c r="H18" s="446" t="e">
        <f t="shared" si="7"/>
        <v>#DIV/0!</v>
      </c>
      <c r="I18" s="429"/>
      <c r="J18" s="430"/>
      <c r="K18" s="272">
        <f t="shared" si="8"/>
        <v>0</v>
      </c>
      <c r="L18" s="446" t="e">
        <f t="shared" si="9"/>
        <v>#DIV/0!</v>
      </c>
      <c r="M18" s="429"/>
      <c r="N18" s="430"/>
      <c r="O18" s="272">
        <f t="shared" si="10"/>
        <v>0</v>
      </c>
      <c r="P18" s="446" t="e">
        <f t="shared" si="11"/>
        <v>#DIV/0!</v>
      </c>
      <c r="Q18" s="429"/>
      <c r="R18" s="430"/>
      <c r="S18" s="272">
        <f t="shared" si="12"/>
        <v>0</v>
      </c>
      <c r="T18" s="446" t="e">
        <f t="shared" si="13"/>
        <v>#DIV/0!</v>
      </c>
      <c r="U18" s="429"/>
      <c r="V18" s="430"/>
      <c r="W18" s="272">
        <f t="shared" si="14"/>
        <v>0</v>
      </c>
      <c r="X18" s="446" t="e">
        <f t="shared" si="15"/>
        <v>#DIV/0!</v>
      </c>
      <c r="Y18" s="429"/>
      <c r="Z18" s="430"/>
      <c r="AA18" s="272">
        <f t="shared" si="16"/>
        <v>0</v>
      </c>
      <c r="AB18" s="448" t="e">
        <f t="shared" si="17"/>
        <v>#DIV/0!</v>
      </c>
    </row>
    <row r="19" spans="1:33" s="183" customFormat="1" ht="25" customHeight="1" x14ac:dyDescent="0.3">
      <c r="A19" s="208"/>
      <c r="B19" s="451"/>
      <c r="C19" s="431">
        <v>9</v>
      </c>
      <c r="D19" s="432"/>
      <c r="E19" s="429"/>
      <c r="F19" s="430"/>
      <c r="G19" s="272">
        <f t="shared" si="6"/>
        <v>0</v>
      </c>
      <c r="H19" s="446" t="e">
        <f t="shared" si="7"/>
        <v>#DIV/0!</v>
      </c>
      <c r="I19" s="429"/>
      <c r="J19" s="430"/>
      <c r="K19" s="272">
        <f t="shared" si="8"/>
        <v>0</v>
      </c>
      <c r="L19" s="446" t="e">
        <f t="shared" si="9"/>
        <v>#DIV/0!</v>
      </c>
      <c r="M19" s="429"/>
      <c r="N19" s="430"/>
      <c r="O19" s="272">
        <f t="shared" si="10"/>
        <v>0</v>
      </c>
      <c r="P19" s="446" t="e">
        <f t="shared" si="11"/>
        <v>#DIV/0!</v>
      </c>
      <c r="Q19" s="429"/>
      <c r="R19" s="430"/>
      <c r="S19" s="272">
        <f t="shared" si="12"/>
        <v>0</v>
      </c>
      <c r="T19" s="446" t="e">
        <f t="shared" si="13"/>
        <v>#DIV/0!</v>
      </c>
      <c r="U19" s="429"/>
      <c r="V19" s="430"/>
      <c r="W19" s="272">
        <f t="shared" si="14"/>
        <v>0</v>
      </c>
      <c r="X19" s="446" t="e">
        <f t="shared" si="15"/>
        <v>#DIV/0!</v>
      </c>
      <c r="Y19" s="429"/>
      <c r="Z19" s="430"/>
      <c r="AA19" s="272">
        <f t="shared" si="16"/>
        <v>0</v>
      </c>
      <c r="AB19" s="448" t="e">
        <f t="shared" si="17"/>
        <v>#DIV/0!</v>
      </c>
    </row>
    <row r="20" spans="1:33" s="183" customFormat="1" ht="25" customHeight="1" x14ac:dyDescent="0.3">
      <c r="A20" s="208"/>
      <c r="B20" s="452"/>
      <c r="C20" s="433">
        <v>10</v>
      </c>
      <c r="D20" s="434"/>
      <c r="E20" s="435"/>
      <c r="F20" s="436"/>
      <c r="G20" s="389">
        <f t="shared" si="6"/>
        <v>0</v>
      </c>
      <c r="H20" s="447" t="e">
        <f t="shared" si="7"/>
        <v>#DIV/0!</v>
      </c>
      <c r="I20" s="435"/>
      <c r="J20" s="436"/>
      <c r="K20" s="389">
        <f t="shared" si="8"/>
        <v>0</v>
      </c>
      <c r="L20" s="447" t="e">
        <f t="shared" si="9"/>
        <v>#DIV/0!</v>
      </c>
      <c r="M20" s="435"/>
      <c r="N20" s="436"/>
      <c r="O20" s="389">
        <f t="shared" si="10"/>
        <v>0</v>
      </c>
      <c r="P20" s="447" t="e">
        <f t="shared" si="11"/>
        <v>#DIV/0!</v>
      </c>
      <c r="Q20" s="435"/>
      <c r="R20" s="436"/>
      <c r="S20" s="389">
        <f t="shared" si="12"/>
        <v>0</v>
      </c>
      <c r="T20" s="447" t="e">
        <f t="shared" si="13"/>
        <v>#DIV/0!</v>
      </c>
      <c r="U20" s="435"/>
      <c r="V20" s="436"/>
      <c r="W20" s="389">
        <f t="shared" si="14"/>
        <v>0</v>
      </c>
      <c r="X20" s="447" t="e">
        <f t="shared" si="15"/>
        <v>#DIV/0!</v>
      </c>
      <c r="Y20" s="435"/>
      <c r="Z20" s="436"/>
      <c r="AA20" s="389">
        <f t="shared" si="16"/>
        <v>0</v>
      </c>
      <c r="AB20" s="449" t="e">
        <f t="shared" si="17"/>
        <v>#DIV/0!</v>
      </c>
    </row>
    <row r="21" spans="1:33" s="183" customFormat="1" ht="25" customHeight="1" x14ac:dyDescent="0.3">
      <c r="A21" s="208"/>
      <c r="B21" s="241">
        <v>6.2</v>
      </c>
      <c r="C21" s="622" t="s">
        <v>246</v>
      </c>
      <c r="D21" s="623"/>
      <c r="E21" s="445">
        <f>SUM(E22:E31)</f>
        <v>0</v>
      </c>
      <c r="F21" s="272">
        <f t="shared" ref="F21:G21" si="18">SUM(F22:F31)</f>
        <v>0</v>
      </c>
      <c r="G21" s="272">
        <f t="shared" si="18"/>
        <v>0</v>
      </c>
      <c r="H21" s="249" t="e">
        <f>E21/G21</f>
        <v>#DIV/0!</v>
      </c>
      <c r="I21" s="445">
        <f>SUM(I22:I31)</f>
        <v>0</v>
      </c>
      <c r="J21" s="272">
        <f t="shared" ref="J21:K21" si="19">SUM(J22:J31)</f>
        <v>0</v>
      </c>
      <c r="K21" s="272">
        <f t="shared" si="19"/>
        <v>1</v>
      </c>
      <c r="L21" s="249">
        <f>I21/K21</f>
        <v>0</v>
      </c>
      <c r="M21" s="445">
        <f>SUM(M22:M31)</f>
        <v>0</v>
      </c>
      <c r="N21" s="272">
        <f t="shared" ref="N21:O21" si="20">SUM(N22:N31)</f>
        <v>0</v>
      </c>
      <c r="O21" s="272">
        <f t="shared" si="20"/>
        <v>0</v>
      </c>
      <c r="P21" s="249" t="e">
        <f>M21/O21</f>
        <v>#DIV/0!</v>
      </c>
      <c r="Q21" s="445">
        <f>SUM(Q22:Q31)</f>
        <v>0</v>
      </c>
      <c r="R21" s="272">
        <f t="shared" ref="R21:S21" si="21">SUM(R22:R31)</f>
        <v>0</v>
      </c>
      <c r="S21" s="272">
        <f t="shared" si="21"/>
        <v>0</v>
      </c>
      <c r="T21" s="249" t="e">
        <f>Q21/S21</f>
        <v>#DIV/0!</v>
      </c>
      <c r="U21" s="445">
        <f>SUM(U22:U31)</f>
        <v>0</v>
      </c>
      <c r="V21" s="272">
        <f t="shared" ref="V21:W21" si="22">SUM(V22:V31)</f>
        <v>0</v>
      </c>
      <c r="W21" s="272">
        <f t="shared" si="22"/>
        <v>0</v>
      </c>
      <c r="X21" s="249" t="e">
        <f>U21/W21</f>
        <v>#DIV/0!</v>
      </c>
      <c r="Y21" s="445">
        <f>SUM(Y22:Y31)</f>
        <v>0</v>
      </c>
      <c r="Z21" s="272">
        <f t="shared" ref="Z21:AA21" si="23">SUM(Z22:Z31)</f>
        <v>0</v>
      </c>
      <c r="AA21" s="272">
        <f t="shared" si="23"/>
        <v>0</v>
      </c>
      <c r="AB21" s="250" t="e">
        <f>Y21/AA21</f>
        <v>#DIV/0!</v>
      </c>
      <c r="AC21" s="208"/>
      <c r="AD21" s="208"/>
      <c r="AE21" s="208"/>
      <c r="AF21" s="208"/>
      <c r="AG21" s="208"/>
    </row>
    <row r="22" spans="1:33" s="183" customFormat="1" ht="25" customHeight="1" x14ac:dyDescent="0.3">
      <c r="A22" s="208"/>
      <c r="B22" s="212"/>
      <c r="C22" s="207">
        <v>1</v>
      </c>
      <c r="D22" s="208" t="s">
        <v>247</v>
      </c>
      <c r="E22" s="429"/>
      <c r="F22" s="430"/>
      <c r="G22" s="272">
        <f>E22+F22</f>
        <v>0</v>
      </c>
      <c r="H22" s="446" t="e">
        <f>E22/G22</f>
        <v>#DIV/0!</v>
      </c>
      <c r="I22" s="429"/>
      <c r="J22" s="430"/>
      <c r="K22" s="272">
        <f>I22+J22</f>
        <v>0</v>
      </c>
      <c r="L22" s="446" t="e">
        <f>I22/K22</f>
        <v>#DIV/0!</v>
      </c>
      <c r="M22" s="429"/>
      <c r="N22" s="430"/>
      <c r="O22" s="272">
        <f>M22+N22</f>
        <v>0</v>
      </c>
      <c r="P22" s="446" t="e">
        <f>M22/O22</f>
        <v>#DIV/0!</v>
      </c>
      <c r="Q22" s="429"/>
      <c r="R22" s="430"/>
      <c r="S22" s="272">
        <f>Q22+R22</f>
        <v>0</v>
      </c>
      <c r="T22" s="446" t="e">
        <f>Q22/S22</f>
        <v>#DIV/0!</v>
      </c>
      <c r="U22" s="429"/>
      <c r="V22" s="430"/>
      <c r="W22" s="272">
        <f>U22+V22</f>
        <v>0</v>
      </c>
      <c r="X22" s="446" t="e">
        <f>U22/W22</f>
        <v>#DIV/0!</v>
      </c>
      <c r="Y22" s="429"/>
      <c r="Z22" s="430"/>
      <c r="AA22" s="272">
        <f>Y22+Z22</f>
        <v>0</v>
      </c>
      <c r="AB22" s="448" t="e">
        <f>Y22/AA22</f>
        <v>#DIV/0!</v>
      </c>
    </row>
    <row r="23" spans="1:33" s="183" customFormat="1" ht="25" customHeight="1" x14ac:dyDescent="0.3">
      <c r="A23" s="208"/>
      <c r="B23" s="212"/>
      <c r="C23" s="270">
        <v>2</v>
      </c>
      <c r="D23" s="208" t="s">
        <v>248</v>
      </c>
      <c r="E23" s="429"/>
      <c r="F23" s="430"/>
      <c r="G23" s="272">
        <f t="shared" ref="G23:G31" si="24">E23+F23</f>
        <v>0</v>
      </c>
      <c r="H23" s="446" t="e">
        <f t="shared" ref="H23:H31" si="25">E23/G23</f>
        <v>#DIV/0!</v>
      </c>
      <c r="I23" s="429"/>
      <c r="J23" s="430"/>
      <c r="K23" s="272">
        <v>1</v>
      </c>
      <c r="L23" s="446">
        <f t="shared" ref="L23:L31" si="26">I23/K23</f>
        <v>0</v>
      </c>
      <c r="M23" s="429"/>
      <c r="N23" s="430"/>
      <c r="O23" s="272">
        <f t="shared" ref="O23:O31" si="27">M23+N23</f>
        <v>0</v>
      </c>
      <c r="P23" s="446" t="e">
        <f t="shared" ref="P23:P31" si="28">M23/O23</f>
        <v>#DIV/0!</v>
      </c>
      <c r="Q23" s="429"/>
      <c r="R23" s="430"/>
      <c r="S23" s="272">
        <f t="shared" ref="S23:S31" si="29">Q23+R23</f>
        <v>0</v>
      </c>
      <c r="T23" s="446" t="e">
        <f t="shared" ref="T23:T31" si="30">Q23/S23</f>
        <v>#DIV/0!</v>
      </c>
      <c r="U23" s="429"/>
      <c r="V23" s="430"/>
      <c r="W23" s="272">
        <f t="shared" ref="W23:W31" si="31">U23+V23</f>
        <v>0</v>
      </c>
      <c r="X23" s="446" t="e">
        <f t="shared" ref="X23:X31" si="32">U23/W23</f>
        <v>#DIV/0!</v>
      </c>
      <c r="Y23" s="429"/>
      <c r="Z23" s="430"/>
      <c r="AA23" s="272">
        <f t="shared" ref="AA23:AA31" si="33">Y23+Z23</f>
        <v>0</v>
      </c>
      <c r="AB23" s="448" t="e">
        <f t="shared" ref="AB23:AB31" si="34">Y23/AA23</f>
        <v>#DIV/0!</v>
      </c>
    </row>
    <row r="24" spans="1:33" s="183" customFormat="1" ht="25" customHeight="1" x14ac:dyDescent="0.3">
      <c r="A24" s="208"/>
      <c r="B24" s="212"/>
      <c r="C24" s="270">
        <v>3</v>
      </c>
      <c r="D24" s="208" t="s">
        <v>249</v>
      </c>
      <c r="E24" s="429"/>
      <c r="F24" s="430"/>
      <c r="G24" s="272">
        <f t="shared" si="24"/>
        <v>0</v>
      </c>
      <c r="H24" s="446" t="e">
        <f t="shared" si="25"/>
        <v>#DIV/0!</v>
      </c>
      <c r="I24" s="429"/>
      <c r="J24" s="430"/>
      <c r="K24" s="272">
        <f t="shared" ref="K24:K31" si="35">I24+J24</f>
        <v>0</v>
      </c>
      <c r="L24" s="446" t="e">
        <f t="shared" si="26"/>
        <v>#DIV/0!</v>
      </c>
      <c r="M24" s="429"/>
      <c r="N24" s="430"/>
      <c r="O24" s="272">
        <f t="shared" si="27"/>
        <v>0</v>
      </c>
      <c r="P24" s="446" t="e">
        <f t="shared" si="28"/>
        <v>#DIV/0!</v>
      </c>
      <c r="Q24" s="429"/>
      <c r="R24" s="430"/>
      <c r="S24" s="272">
        <f t="shared" si="29"/>
        <v>0</v>
      </c>
      <c r="T24" s="446" t="e">
        <f t="shared" si="30"/>
        <v>#DIV/0!</v>
      </c>
      <c r="U24" s="429"/>
      <c r="V24" s="430"/>
      <c r="W24" s="272">
        <f t="shared" si="31"/>
        <v>0</v>
      </c>
      <c r="X24" s="446" t="e">
        <f t="shared" si="32"/>
        <v>#DIV/0!</v>
      </c>
      <c r="Y24" s="429"/>
      <c r="Z24" s="430"/>
      <c r="AA24" s="272">
        <f t="shared" si="33"/>
        <v>0</v>
      </c>
      <c r="AB24" s="448" t="e">
        <f t="shared" si="34"/>
        <v>#DIV/0!</v>
      </c>
    </row>
    <row r="25" spans="1:33" s="183" customFormat="1" ht="25" customHeight="1" x14ac:dyDescent="0.3">
      <c r="A25" s="208"/>
      <c r="B25" s="212"/>
      <c r="C25" s="270">
        <v>4</v>
      </c>
      <c r="D25" s="214" t="s">
        <v>225</v>
      </c>
      <c r="E25" s="429"/>
      <c r="F25" s="430"/>
      <c r="G25" s="272">
        <f t="shared" si="24"/>
        <v>0</v>
      </c>
      <c r="H25" s="446" t="e">
        <f t="shared" si="25"/>
        <v>#DIV/0!</v>
      </c>
      <c r="I25" s="429"/>
      <c r="J25" s="430"/>
      <c r="K25" s="272">
        <f t="shared" si="35"/>
        <v>0</v>
      </c>
      <c r="L25" s="446" t="e">
        <f t="shared" si="26"/>
        <v>#DIV/0!</v>
      </c>
      <c r="M25" s="429"/>
      <c r="N25" s="430"/>
      <c r="O25" s="272">
        <f t="shared" si="27"/>
        <v>0</v>
      </c>
      <c r="P25" s="446" t="e">
        <f t="shared" si="28"/>
        <v>#DIV/0!</v>
      </c>
      <c r="Q25" s="429"/>
      <c r="R25" s="430"/>
      <c r="S25" s="272">
        <f t="shared" si="29"/>
        <v>0</v>
      </c>
      <c r="T25" s="446" t="e">
        <f t="shared" si="30"/>
        <v>#DIV/0!</v>
      </c>
      <c r="U25" s="429"/>
      <c r="V25" s="430"/>
      <c r="W25" s="272">
        <f t="shared" si="31"/>
        <v>0</v>
      </c>
      <c r="X25" s="446" t="e">
        <f t="shared" si="32"/>
        <v>#DIV/0!</v>
      </c>
      <c r="Y25" s="429"/>
      <c r="Z25" s="430"/>
      <c r="AA25" s="272">
        <f t="shared" si="33"/>
        <v>0</v>
      </c>
      <c r="AB25" s="448" t="e">
        <f t="shared" si="34"/>
        <v>#DIV/0!</v>
      </c>
    </row>
    <row r="26" spans="1:33" s="183" customFormat="1" ht="45" customHeight="1" x14ac:dyDescent="0.3">
      <c r="A26" s="208"/>
      <c r="B26" s="212"/>
      <c r="C26" s="270">
        <v>5</v>
      </c>
      <c r="D26" s="214" t="s">
        <v>262</v>
      </c>
      <c r="E26" s="429"/>
      <c r="F26" s="430"/>
      <c r="G26" s="272">
        <f t="shared" si="24"/>
        <v>0</v>
      </c>
      <c r="H26" s="446" t="e">
        <f t="shared" si="25"/>
        <v>#DIV/0!</v>
      </c>
      <c r="I26" s="429"/>
      <c r="J26" s="430"/>
      <c r="K26" s="272">
        <f t="shared" si="35"/>
        <v>0</v>
      </c>
      <c r="L26" s="446" t="e">
        <f t="shared" si="26"/>
        <v>#DIV/0!</v>
      </c>
      <c r="M26" s="429"/>
      <c r="N26" s="430"/>
      <c r="O26" s="272">
        <f t="shared" si="27"/>
        <v>0</v>
      </c>
      <c r="P26" s="446" t="e">
        <f t="shared" si="28"/>
        <v>#DIV/0!</v>
      </c>
      <c r="Q26" s="429"/>
      <c r="R26" s="430"/>
      <c r="S26" s="272">
        <f t="shared" si="29"/>
        <v>0</v>
      </c>
      <c r="T26" s="446" t="e">
        <f t="shared" si="30"/>
        <v>#DIV/0!</v>
      </c>
      <c r="U26" s="429"/>
      <c r="V26" s="430"/>
      <c r="W26" s="272">
        <f t="shared" si="31"/>
        <v>0</v>
      </c>
      <c r="X26" s="446" t="e">
        <f t="shared" si="32"/>
        <v>#DIV/0!</v>
      </c>
      <c r="Y26" s="429"/>
      <c r="Z26" s="430"/>
      <c r="AA26" s="272">
        <f t="shared" si="33"/>
        <v>0</v>
      </c>
      <c r="AB26" s="448" t="e">
        <f t="shared" si="34"/>
        <v>#DIV/0!</v>
      </c>
    </row>
    <row r="27" spans="1:33" s="183" customFormat="1" ht="25" customHeight="1" x14ac:dyDescent="0.3">
      <c r="A27" s="208"/>
      <c r="B27" s="212"/>
      <c r="C27" s="290">
        <v>6</v>
      </c>
      <c r="D27" s="186"/>
      <c r="E27" s="429"/>
      <c r="F27" s="430"/>
      <c r="G27" s="272">
        <f t="shared" si="24"/>
        <v>0</v>
      </c>
      <c r="H27" s="446" t="e">
        <f t="shared" si="25"/>
        <v>#DIV/0!</v>
      </c>
      <c r="I27" s="429"/>
      <c r="J27" s="430"/>
      <c r="K27" s="272">
        <f t="shared" si="35"/>
        <v>0</v>
      </c>
      <c r="L27" s="446" t="e">
        <f t="shared" si="26"/>
        <v>#DIV/0!</v>
      </c>
      <c r="M27" s="429"/>
      <c r="N27" s="430"/>
      <c r="O27" s="272">
        <f t="shared" si="27"/>
        <v>0</v>
      </c>
      <c r="P27" s="446" t="e">
        <f t="shared" si="28"/>
        <v>#DIV/0!</v>
      </c>
      <c r="Q27" s="429"/>
      <c r="R27" s="430"/>
      <c r="S27" s="272">
        <f t="shared" si="29"/>
        <v>0</v>
      </c>
      <c r="T27" s="446" t="e">
        <f t="shared" si="30"/>
        <v>#DIV/0!</v>
      </c>
      <c r="U27" s="429"/>
      <c r="V27" s="430"/>
      <c r="W27" s="272">
        <f t="shared" si="31"/>
        <v>0</v>
      </c>
      <c r="X27" s="446" t="e">
        <f t="shared" si="32"/>
        <v>#DIV/0!</v>
      </c>
      <c r="Y27" s="429"/>
      <c r="Z27" s="430"/>
      <c r="AA27" s="272">
        <f t="shared" si="33"/>
        <v>0</v>
      </c>
      <c r="AB27" s="448" t="e">
        <f t="shared" si="34"/>
        <v>#DIV/0!</v>
      </c>
    </row>
    <row r="28" spans="1:33" s="183" customFormat="1" ht="25" customHeight="1" x14ac:dyDescent="0.3">
      <c r="A28" s="208"/>
      <c r="B28" s="212"/>
      <c r="C28" s="290">
        <v>7</v>
      </c>
      <c r="D28" s="186"/>
      <c r="E28" s="429"/>
      <c r="F28" s="430"/>
      <c r="G28" s="272">
        <f t="shared" si="24"/>
        <v>0</v>
      </c>
      <c r="H28" s="446" t="e">
        <f t="shared" si="25"/>
        <v>#DIV/0!</v>
      </c>
      <c r="I28" s="429"/>
      <c r="J28" s="430"/>
      <c r="K28" s="272">
        <f t="shared" si="35"/>
        <v>0</v>
      </c>
      <c r="L28" s="446" t="e">
        <f t="shared" si="26"/>
        <v>#DIV/0!</v>
      </c>
      <c r="M28" s="429"/>
      <c r="N28" s="430"/>
      <c r="O28" s="272">
        <f t="shared" si="27"/>
        <v>0</v>
      </c>
      <c r="P28" s="446" t="e">
        <f t="shared" si="28"/>
        <v>#DIV/0!</v>
      </c>
      <c r="Q28" s="429"/>
      <c r="R28" s="430"/>
      <c r="S28" s="272">
        <f t="shared" si="29"/>
        <v>0</v>
      </c>
      <c r="T28" s="446" t="e">
        <f t="shared" si="30"/>
        <v>#DIV/0!</v>
      </c>
      <c r="U28" s="429"/>
      <c r="V28" s="430"/>
      <c r="W28" s="272">
        <f t="shared" si="31"/>
        <v>0</v>
      </c>
      <c r="X28" s="446" t="e">
        <f t="shared" si="32"/>
        <v>#DIV/0!</v>
      </c>
      <c r="Y28" s="429"/>
      <c r="Z28" s="430"/>
      <c r="AA28" s="272">
        <f t="shared" si="33"/>
        <v>0</v>
      </c>
      <c r="AB28" s="448" t="e">
        <f t="shared" si="34"/>
        <v>#DIV/0!</v>
      </c>
    </row>
    <row r="29" spans="1:33" s="183" customFormat="1" ht="25" customHeight="1" x14ac:dyDescent="0.3">
      <c r="A29" s="208"/>
      <c r="B29" s="212"/>
      <c r="C29" s="290">
        <v>8</v>
      </c>
      <c r="D29" s="186"/>
      <c r="E29" s="429"/>
      <c r="F29" s="430"/>
      <c r="G29" s="272">
        <f t="shared" si="24"/>
        <v>0</v>
      </c>
      <c r="H29" s="446" t="e">
        <f t="shared" si="25"/>
        <v>#DIV/0!</v>
      </c>
      <c r="I29" s="429"/>
      <c r="J29" s="430"/>
      <c r="K29" s="272">
        <f t="shared" si="35"/>
        <v>0</v>
      </c>
      <c r="L29" s="446" t="e">
        <f t="shared" si="26"/>
        <v>#DIV/0!</v>
      </c>
      <c r="M29" s="429"/>
      <c r="N29" s="430"/>
      <c r="O29" s="272">
        <f t="shared" si="27"/>
        <v>0</v>
      </c>
      <c r="P29" s="446" t="e">
        <f t="shared" si="28"/>
        <v>#DIV/0!</v>
      </c>
      <c r="Q29" s="429"/>
      <c r="R29" s="430"/>
      <c r="S29" s="272">
        <f t="shared" si="29"/>
        <v>0</v>
      </c>
      <c r="T29" s="446" t="e">
        <f t="shared" si="30"/>
        <v>#DIV/0!</v>
      </c>
      <c r="U29" s="429"/>
      <c r="V29" s="430"/>
      <c r="W29" s="272">
        <f t="shared" si="31"/>
        <v>0</v>
      </c>
      <c r="X29" s="446" t="e">
        <f t="shared" si="32"/>
        <v>#DIV/0!</v>
      </c>
      <c r="Y29" s="429"/>
      <c r="Z29" s="430"/>
      <c r="AA29" s="272">
        <f t="shared" si="33"/>
        <v>0</v>
      </c>
      <c r="AB29" s="448" t="e">
        <f t="shared" si="34"/>
        <v>#DIV/0!</v>
      </c>
    </row>
    <row r="30" spans="1:33" s="183" customFormat="1" ht="25" customHeight="1" x14ac:dyDescent="0.3">
      <c r="A30" s="208"/>
      <c r="B30" s="212"/>
      <c r="C30" s="290">
        <v>9</v>
      </c>
      <c r="D30" s="186"/>
      <c r="E30" s="429"/>
      <c r="F30" s="430"/>
      <c r="G30" s="272">
        <f t="shared" si="24"/>
        <v>0</v>
      </c>
      <c r="H30" s="446" t="e">
        <f t="shared" si="25"/>
        <v>#DIV/0!</v>
      </c>
      <c r="I30" s="429"/>
      <c r="J30" s="430"/>
      <c r="K30" s="272">
        <f t="shared" si="35"/>
        <v>0</v>
      </c>
      <c r="L30" s="446" t="e">
        <f t="shared" si="26"/>
        <v>#DIV/0!</v>
      </c>
      <c r="M30" s="429"/>
      <c r="N30" s="430"/>
      <c r="O30" s="272">
        <f t="shared" si="27"/>
        <v>0</v>
      </c>
      <c r="P30" s="446" t="e">
        <f t="shared" si="28"/>
        <v>#DIV/0!</v>
      </c>
      <c r="Q30" s="429"/>
      <c r="R30" s="430"/>
      <c r="S30" s="272">
        <f t="shared" si="29"/>
        <v>0</v>
      </c>
      <c r="T30" s="446" t="e">
        <f t="shared" si="30"/>
        <v>#DIV/0!</v>
      </c>
      <c r="U30" s="429"/>
      <c r="V30" s="430"/>
      <c r="W30" s="272">
        <f t="shared" si="31"/>
        <v>0</v>
      </c>
      <c r="X30" s="446" t="e">
        <f t="shared" si="32"/>
        <v>#DIV/0!</v>
      </c>
      <c r="Y30" s="429"/>
      <c r="Z30" s="430"/>
      <c r="AA30" s="272">
        <f t="shared" si="33"/>
        <v>0</v>
      </c>
      <c r="AB30" s="448" t="e">
        <f t="shared" si="34"/>
        <v>#DIV/0!</v>
      </c>
    </row>
    <row r="31" spans="1:33" s="183" customFormat="1" ht="25" customHeight="1" x14ac:dyDescent="0.3">
      <c r="A31" s="208"/>
      <c r="B31" s="262"/>
      <c r="C31" s="285">
        <v>10</v>
      </c>
      <c r="D31" s="286"/>
      <c r="E31" s="435"/>
      <c r="F31" s="436"/>
      <c r="G31" s="389">
        <f t="shared" si="24"/>
        <v>0</v>
      </c>
      <c r="H31" s="447" t="e">
        <f t="shared" si="25"/>
        <v>#DIV/0!</v>
      </c>
      <c r="I31" s="435"/>
      <c r="J31" s="436"/>
      <c r="K31" s="389">
        <f t="shared" si="35"/>
        <v>0</v>
      </c>
      <c r="L31" s="447" t="e">
        <f t="shared" si="26"/>
        <v>#DIV/0!</v>
      </c>
      <c r="M31" s="435"/>
      <c r="N31" s="436"/>
      <c r="O31" s="389">
        <f t="shared" si="27"/>
        <v>0</v>
      </c>
      <c r="P31" s="447" t="e">
        <f t="shared" si="28"/>
        <v>#DIV/0!</v>
      </c>
      <c r="Q31" s="435"/>
      <c r="R31" s="436"/>
      <c r="S31" s="389">
        <f t="shared" si="29"/>
        <v>0</v>
      </c>
      <c r="T31" s="447" t="e">
        <f t="shared" si="30"/>
        <v>#DIV/0!</v>
      </c>
      <c r="U31" s="435"/>
      <c r="V31" s="436"/>
      <c r="W31" s="389">
        <f t="shared" si="31"/>
        <v>0</v>
      </c>
      <c r="X31" s="447" t="e">
        <f t="shared" si="32"/>
        <v>#DIV/0!</v>
      </c>
      <c r="Y31" s="435"/>
      <c r="Z31" s="436"/>
      <c r="AA31" s="389">
        <f t="shared" si="33"/>
        <v>0</v>
      </c>
      <c r="AB31" s="449" t="e">
        <f t="shared" si="34"/>
        <v>#DIV/0!</v>
      </c>
    </row>
    <row r="32" spans="1:33" s="183" customFormat="1" ht="25" customHeight="1" x14ac:dyDescent="0.3">
      <c r="A32" s="208"/>
      <c r="B32" s="241">
        <v>6.3</v>
      </c>
      <c r="C32" s="622" t="s">
        <v>396</v>
      </c>
      <c r="D32" s="623"/>
      <c r="E32" s="445">
        <f>SUM(E33:E42)</f>
        <v>0</v>
      </c>
      <c r="F32" s="272">
        <f t="shared" ref="F32:G32" si="36">SUM(F33:F42)</f>
        <v>0</v>
      </c>
      <c r="G32" s="272">
        <f t="shared" si="36"/>
        <v>0</v>
      </c>
      <c r="H32" s="249" t="e">
        <f>E32/G32</f>
        <v>#DIV/0!</v>
      </c>
      <c r="I32" s="445">
        <f>SUM(I33:I42)</f>
        <v>0</v>
      </c>
      <c r="J32" s="272">
        <f t="shared" ref="J32:K32" si="37">SUM(J33:J42)</f>
        <v>0</v>
      </c>
      <c r="K32" s="272">
        <f t="shared" si="37"/>
        <v>0</v>
      </c>
      <c r="L32" s="249" t="e">
        <f>I32/K32</f>
        <v>#DIV/0!</v>
      </c>
      <c r="M32" s="445">
        <f>SUM(M33:M42)</f>
        <v>0</v>
      </c>
      <c r="N32" s="272">
        <f t="shared" ref="N32:O32" si="38">SUM(N33:N42)</f>
        <v>0</v>
      </c>
      <c r="O32" s="272">
        <f t="shared" si="38"/>
        <v>0</v>
      </c>
      <c r="P32" s="249" t="e">
        <f>M32/O32</f>
        <v>#DIV/0!</v>
      </c>
      <c r="Q32" s="445">
        <f>SUM(Q33:Q42)</f>
        <v>0</v>
      </c>
      <c r="R32" s="272">
        <f t="shared" ref="R32:S32" si="39">SUM(R33:R42)</f>
        <v>0</v>
      </c>
      <c r="S32" s="272">
        <f t="shared" si="39"/>
        <v>0</v>
      </c>
      <c r="T32" s="249" t="e">
        <f>Q32/S32</f>
        <v>#DIV/0!</v>
      </c>
      <c r="U32" s="445">
        <f>SUM(U33:U42)</f>
        <v>0</v>
      </c>
      <c r="V32" s="272">
        <f t="shared" ref="V32:W32" si="40">SUM(V33:V42)</f>
        <v>0</v>
      </c>
      <c r="W32" s="272">
        <f t="shared" si="40"/>
        <v>0</v>
      </c>
      <c r="X32" s="249" t="e">
        <f>U32/W32</f>
        <v>#DIV/0!</v>
      </c>
      <c r="Y32" s="445">
        <f>SUM(Y33:Y42)</f>
        <v>0</v>
      </c>
      <c r="Z32" s="272">
        <f t="shared" ref="Z32:AA32" si="41">SUM(Z33:Z42)</f>
        <v>0</v>
      </c>
      <c r="AA32" s="272">
        <f t="shared" si="41"/>
        <v>0</v>
      </c>
      <c r="AB32" s="250" t="e">
        <f>Y32/AA32</f>
        <v>#DIV/0!</v>
      </c>
      <c r="AC32" s="208"/>
      <c r="AD32" s="208"/>
      <c r="AE32" s="208"/>
      <c r="AF32" s="208"/>
      <c r="AG32" s="208"/>
    </row>
    <row r="33" spans="1:33" s="183" customFormat="1" ht="25" customHeight="1" x14ac:dyDescent="0.3">
      <c r="A33" s="208"/>
      <c r="B33" s="212"/>
      <c r="C33" s="270">
        <v>1</v>
      </c>
      <c r="D33" s="214" t="s">
        <v>227</v>
      </c>
      <c r="E33" s="429"/>
      <c r="F33" s="430"/>
      <c r="G33" s="272">
        <f>E33+F33</f>
        <v>0</v>
      </c>
      <c r="H33" s="446" t="e">
        <f>E33/G33</f>
        <v>#DIV/0!</v>
      </c>
      <c r="I33" s="429"/>
      <c r="J33" s="430"/>
      <c r="K33" s="272">
        <f>I33+J33</f>
        <v>0</v>
      </c>
      <c r="L33" s="446" t="e">
        <f>I33/K33</f>
        <v>#DIV/0!</v>
      </c>
      <c r="M33" s="429"/>
      <c r="N33" s="430"/>
      <c r="O33" s="272">
        <f>M33+N33</f>
        <v>0</v>
      </c>
      <c r="P33" s="446" t="e">
        <f>M33/O33</f>
        <v>#DIV/0!</v>
      </c>
      <c r="Q33" s="429"/>
      <c r="R33" s="430"/>
      <c r="S33" s="272">
        <f>Q33+R33</f>
        <v>0</v>
      </c>
      <c r="T33" s="446" t="e">
        <f>Q33/S33</f>
        <v>#DIV/0!</v>
      </c>
      <c r="U33" s="429"/>
      <c r="V33" s="430"/>
      <c r="W33" s="272">
        <f>U33+V33</f>
        <v>0</v>
      </c>
      <c r="X33" s="446" t="e">
        <f>U33/W33</f>
        <v>#DIV/0!</v>
      </c>
      <c r="Y33" s="429"/>
      <c r="Z33" s="430"/>
      <c r="AA33" s="272">
        <f>Y33+Z33</f>
        <v>0</v>
      </c>
      <c r="AB33" s="448" t="e">
        <f>Y33/AA33</f>
        <v>#DIV/0!</v>
      </c>
    </row>
    <row r="34" spans="1:33" s="183" customFormat="1" ht="25" customHeight="1" x14ac:dyDescent="0.3">
      <c r="A34" s="208"/>
      <c r="B34" s="212"/>
      <c r="C34" s="270">
        <v>2</v>
      </c>
      <c r="D34" s="214" t="s">
        <v>228</v>
      </c>
      <c r="E34" s="429"/>
      <c r="F34" s="430"/>
      <c r="G34" s="272">
        <f t="shared" ref="G34:G42" si="42">E34+F34</f>
        <v>0</v>
      </c>
      <c r="H34" s="446" t="e">
        <f t="shared" ref="H34:H42" si="43">E34/G34</f>
        <v>#DIV/0!</v>
      </c>
      <c r="I34" s="429"/>
      <c r="J34" s="430"/>
      <c r="K34" s="272">
        <f t="shared" ref="K34:K42" si="44">I34+J34</f>
        <v>0</v>
      </c>
      <c r="L34" s="446" t="e">
        <f t="shared" ref="L34:L42" si="45">I34/K34</f>
        <v>#DIV/0!</v>
      </c>
      <c r="M34" s="429"/>
      <c r="N34" s="430"/>
      <c r="O34" s="272">
        <f t="shared" ref="O34:O42" si="46">M34+N34</f>
        <v>0</v>
      </c>
      <c r="P34" s="446" t="e">
        <f t="shared" ref="P34:P42" si="47">M34/O34</f>
        <v>#DIV/0!</v>
      </c>
      <c r="Q34" s="429"/>
      <c r="R34" s="430"/>
      <c r="S34" s="272">
        <f t="shared" ref="S34:S42" si="48">Q34+R34</f>
        <v>0</v>
      </c>
      <c r="T34" s="446" t="e">
        <f t="shared" ref="T34:T42" si="49">Q34/S34</f>
        <v>#DIV/0!</v>
      </c>
      <c r="U34" s="429"/>
      <c r="V34" s="430"/>
      <c r="W34" s="272">
        <f t="shared" ref="W34:W42" si="50">U34+V34</f>
        <v>0</v>
      </c>
      <c r="X34" s="446" t="e">
        <f t="shared" ref="X34:X42" si="51">U34/W34</f>
        <v>#DIV/0!</v>
      </c>
      <c r="Y34" s="429"/>
      <c r="Z34" s="430"/>
      <c r="AA34" s="272">
        <f t="shared" ref="AA34:AA42" si="52">Y34+Z34</f>
        <v>0</v>
      </c>
      <c r="AB34" s="448" t="e">
        <f t="shared" ref="AB34:AB42" si="53">Y34/AA34</f>
        <v>#DIV/0!</v>
      </c>
    </row>
    <row r="35" spans="1:33" s="183" customFormat="1" ht="25" customHeight="1" x14ac:dyDescent="0.3">
      <c r="A35" s="208"/>
      <c r="B35" s="212"/>
      <c r="C35" s="270">
        <v>3</v>
      </c>
      <c r="D35" s="214" t="s">
        <v>243</v>
      </c>
      <c r="E35" s="429"/>
      <c r="F35" s="430"/>
      <c r="G35" s="272">
        <f t="shared" si="42"/>
        <v>0</v>
      </c>
      <c r="H35" s="446" t="e">
        <f t="shared" si="43"/>
        <v>#DIV/0!</v>
      </c>
      <c r="I35" s="429"/>
      <c r="J35" s="430"/>
      <c r="K35" s="272">
        <f t="shared" si="44"/>
        <v>0</v>
      </c>
      <c r="L35" s="446" t="e">
        <f t="shared" si="45"/>
        <v>#DIV/0!</v>
      </c>
      <c r="M35" s="429"/>
      <c r="N35" s="430"/>
      <c r="O35" s="272">
        <f t="shared" si="46"/>
        <v>0</v>
      </c>
      <c r="P35" s="446" t="e">
        <f t="shared" si="47"/>
        <v>#DIV/0!</v>
      </c>
      <c r="Q35" s="429"/>
      <c r="R35" s="430"/>
      <c r="S35" s="272">
        <f t="shared" si="48"/>
        <v>0</v>
      </c>
      <c r="T35" s="446" t="e">
        <f t="shared" si="49"/>
        <v>#DIV/0!</v>
      </c>
      <c r="U35" s="429"/>
      <c r="V35" s="430"/>
      <c r="W35" s="272">
        <f t="shared" si="50"/>
        <v>0</v>
      </c>
      <c r="X35" s="446" t="e">
        <f t="shared" si="51"/>
        <v>#DIV/0!</v>
      </c>
      <c r="Y35" s="429"/>
      <c r="Z35" s="430"/>
      <c r="AA35" s="272">
        <f t="shared" si="52"/>
        <v>0</v>
      </c>
      <c r="AB35" s="448" t="e">
        <f t="shared" si="53"/>
        <v>#DIV/0!</v>
      </c>
    </row>
    <row r="36" spans="1:33" s="183" customFormat="1" ht="25" customHeight="1" x14ac:dyDescent="0.3">
      <c r="A36" s="208"/>
      <c r="B36" s="212"/>
      <c r="C36" s="270">
        <v>4</v>
      </c>
      <c r="D36" s="214" t="s">
        <v>244</v>
      </c>
      <c r="E36" s="429"/>
      <c r="F36" s="430"/>
      <c r="G36" s="272">
        <f t="shared" si="42"/>
        <v>0</v>
      </c>
      <c r="H36" s="446" t="e">
        <f t="shared" si="43"/>
        <v>#DIV/0!</v>
      </c>
      <c r="I36" s="429"/>
      <c r="J36" s="430"/>
      <c r="K36" s="272">
        <f t="shared" si="44"/>
        <v>0</v>
      </c>
      <c r="L36" s="446" t="e">
        <f t="shared" si="45"/>
        <v>#DIV/0!</v>
      </c>
      <c r="M36" s="429"/>
      <c r="N36" s="430"/>
      <c r="O36" s="272">
        <f t="shared" si="46"/>
        <v>0</v>
      </c>
      <c r="P36" s="446" t="e">
        <f t="shared" si="47"/>
        <v>#DIV/0!</v>
      </c>
      <c r="Q36" s="429"/>
      <c r="R36" s="430"/>
      <c r="S36" s="272">
        <f t="shared" si="48"/>
        <v>0</v>
      </c>
      <c r="T36" s="446" t="e">
        <f t="shared" si="49"/>
        <v>#DIV/0!</v>
      </c>
      <c r="U36" s="429"/>
      <c r="V36" s="430"/>
      <c r="W36" s="272">
        <f t="shared" si="50"/>
        <v>0</v>
      </c>
      <c r="X36" s="446" t="e">
        <f t="shared" si="51"/>
        <v>#DIV/0!</v>
      </c>
      <c r="Y36" s="429"/>
      <c r="Z36" s="430"/>
      <c r="AA36" s="272">
        <f t="shared" si="52"/>
        <v>0</v>
      </c>
      <c r="AB36" s="448" t="e">
        <f t="shared" si="53"/>
        <v>#DIV/0!</v>
      </c>
    </row>
    <row r="37" spans="1:33" s="183" customFormat="1" ht="25" customHeight="1" x14ac:dyDescent="0.3">
      <c r="A37" s="208"/>
      <c r="B37" s="212"/>
      <c r="C37" s="270">
        <v>5</v>
      </c>
      <c r="D37" s="214" t="s">
        <v>245</v>
      </c>
      <c r="E37" s="429"/>
      <c r="F37" s="430"/>
      <c r="G37" s="272">
        <f t="shared" si="42"/>
        <v>0</v>
      </c>
      <c r="H37" s="446" t="e">
        <f t="shared" si="43"/>
        <v>#DIV/0!</v>
      </c>
      <c r="I37" s="429"/>
      <c r="J37" s="430"/>
      <c r="K37" s="272">
        <f t="shared" si="44"/>
        <v>0</v>
      </c>
      <c r="L37" s="446" t="e">
        <f t="shared" si="45"/>
        <v>#DIV/0!</v>
      </c>
      <c r="M37" s="429"/>
      <c r="N37" s="430"/>
      <c r="O37" s="272">
        <f t="shared" si="46"/>
        <v>0</v>
      </c>
      <c r="P37" s="446" t="e">
        <f t="shared" si="47"/>
        <v>#DIV/0!</v>
      </c>
      <c r="Q37" s="429"/>
      <c r="R37" s="430"/>
      <c r="S37" s="272">
        <f t="shared" si="48"/>
        <v>0</v>
      </c>
      <c r="T37" s="446" t="e">
        <f t="shared" si="49"/>
        <v>#DIV/0!</v>
      </c>
      <c r="U37" s="429"/>
      <c r="V37" s="430"/>
      <c r="W37" s="272">
        <f t="shared" si="50"/>
        <v>0</v>
      </c>
      <c r="X37" s="446" t="e">
        <f t="shared" si="51"/>
        <v>#DIV/0!</v>
      </c>
      <c r="Y37" s="429"/>
      <c r="Z37" s="430"/>
      <c r="AA37" s="272">
        <f t="shared" si="52"/>
        <v>0</v>
      </c>
      <c r="AB37" s="448" t="e">
        <f t="shared" si="53"/>
        <v>#DIV/0!</v>
      </c>
    </row>
    <row r="38" spans="1:33" s="183" customFormat="1" ht="25" customHeight="1" x14ac:dyDescent="0.3">
      <c r="A38" s="208"/>
      <c r="B38" s="212"/>
      <c r="C38" s="270">
        <v>6</v>
      </c>
      <c r="D38" s="214" t="s">
        <v>260</v>
      </c>
      <c r="E38" s="429"/>
      <c r="F38" s="430"/>
      <c r="G38" s="272">
        <f t="shared" si="42"/>
        <v>0</v>
      </c>
      <c r="H38" s="446" t="e">
        <f t="shared" si="43"/>
        <v>#DIV/0!</v>
      </c>
      <c r="I38" s="429"/>
      <c r="J38" s="430"/>
      <c r="K38" s="272">
        <f t="shared" si="44"/>
        <v>0</v>
      </c>
      <c r="L38" s="446" t="e">
        <f t="shared" si="45"/>
        <v>#DIV/0!</v>
      </c>
      <c r="M38" s="429"/>
      <c r="N38" s="430"/>
      <c r="O38" s="272">
        <f t="shared" si="46"/>
        <v>0</v>
      </c>
      <c r="P38" s="446" t="e">
        <f t="shared" si="47"/>
        <v>#DIV/0!</v>
      </c>
      <c r="Q38" s="429"/>
      <c r="R38" s="430"/>
      <c r="S38" s="272">
        <f t="shared" si="48"/>
        <v>0</v>
      </c>
      <c r="T38" s="446" t="e">
        <f t="shared" si="49"/>
        <v>#DIV/0!</v>
      </c>
      <c r="U38" s="429"/>
      <c r="V38" s="430"/>
      <c r="W38" s="272">
        <f t="shared" si="50"/>
        <v>0</v>
      </c>
      <c r="X38" s="446" t="e">
        <f t="shared" si="51"/>
        <v>#DIV/0!</v>
      </c>
      <c r="Y38" s="429"/>
      <c r="Z38" s="430"/>
      <c r="AA38" s="272">
        <f t="shared" si="52"/>
        <v>0</v>
      </c>
      <c r="AB38" s="448" t="e">
        <f t="shared" si="53"/>
        <v>#DIV/0!</v>
      </c>
    </row>
    <row r="39" spans="1:33" s="183" customFormat="1" ht="35" customHeight="1" x14ac:dyDescent="0.3">
      <c r="A39" s="208"/>
      <c r="B39" s="212"/>
      <c r="C39" s="270">
        <v>7</v>
      </c>
      <c r="D39" s="214" t="s">
        <v>261</v>
      </c>
      <c r="E39" s="429"/>
      <c r="F39" s="430"/>
      <c r="G39" s="272">
        <f t="shared" si="42"/>
        <v>0</v>
      </c>
      <c r="H39" s="446" t="e">
        <f t="shared" si="43"/>
        <v>#DIV/0!</v>
      </c>
      <c r="I39" s="429"/>
      <c r="J39" s="430"/>
      <c r="K39" s="272">
        <f t="shared" si="44"/>
        <v>0</v>
      </c>
      <c r="L39" s="446" t="e">
        <f t="shared" si="45"/>
        <v>#DIV/0!</v>
      </c>
      <c r="M39" s="429"/>
      <c r="N39" s="430"/>
      <c r="O39" s="272">
        <f t="shared" si="46"/>
        <v>0</v>
      </c>
      <c r="P39" s="446" t="e">
        <f t="shared" si="47"/>
        <v>#DIV/0!</v>
      </c>
      <c r="Q39" s="429"/>
      <c r="R39" s="430"/>
      <c r="S39" s="272">
        <f t="shared" si="48"/>
        <v>0</v>
      </c>
      <c r="T39" s="446" t="e">
        <f t="shared" si="49"/>
        <v>#DIV/0!</v>
      </c>
      <c r="U39" s="429"/>
      <c r="V39" s="430"/>
      <c r="W39" s="272">
        <f t="shared" si="50"/>
        <v>0</v>
      </c>
      <c r="X39" s="446" t="e">
        <f t="shared" si="51"/>
        <v>#DIV/0!</v>
      </c>
      <c r="Y39" s="429"/>
      <c r="Z39" s="430"/>
      <c r="AA39" s="272">
        <f t="shared" si="52"/>
        <v>0</v>
      </c>
      <c r="AB39" s="448" t="e">
        <f t="shared" si="53"/>
        <v>#DIV/0!</v>
      </c>
    </row>
    <row r="40" spans="1:33" s="183" customFormat="1" ht="25" customHeight="1" x14ac:dyDescent="0.3">
      <c r="A40" s="208"/>
      <c r="B40" s="212"/>
      <c r="C40" s="290">
        <v>8</v>
      </c>
      <c r="D40" s="186"/>
      <c r="E40" s="429"/>
      <c r="F40" s="430"/>
      <c r="G40" s="272">
        <f t="shared" si="42"/>
        <v>0</v>
      </c>
      <c r="H40" s="446" t="e">
        <f t="shared" si="43"/>
        <v>#DIV/0!</v>
      </c>
      <c r="I40" s="429"/>
      <c r="J40" s="430"/>
      <c r="K40" s="272">
        <f t="shared" si="44"/>
        <v>0</v>
      </c>
      <c r="L40" s="446" t="e">
        <f t="shared" si="45"/>
        <v>#DIV/0!</v>
      </c>
      <c r="M40" s="429"/>
      <c r="N40" s="430"/>
      <c r="O40" s="272">
        <f t="shared" si="46"/>
        <v>0</v>
      </c>
      <c r="P40" s="446" t="e">
        <f t="shared" si="47"/>
        <v>#DIV/0!</v>
      </c>
      <c r="Q40" s="429"/>
      <c r="R40" s="430"/>
      <c r="S40" s="272">
        <f t="shared" si="48"/>
        <v>0</v>
      </c>
      <c r="T40" s="446" t="e">
        <f t="shared" si="49"/>
        <v>#DIV/0!</v>
      </c>
      <c r="U40" s="429"/>
      <c r="V40" s="430"/>
      <c r="W40" s="272">
        <f t="shared" si="50"/>
        <v>0</v>
      </c>
      <c r="X40" s="446" t="e">
        <f t="shared" si="51"/>
        <v>#DIV/0!</v>
      </c>
      <c r="Y40" s="429"/>
      <c r="Z40" s="430"/>
      <c r="AA40" s="272">
        <f t="shared" si="52"/>
        <v>0</v>
      </c>
      <c r="AB40" s="448" t="e">
        <f t="shared" si="53"/>
        <v>#DIV/0!</v>
      </c>
    </row>
    <row r="41" spans="1:33" s="183" customFormat="1" ht="25" customHeight="1" x14ac:dyDescent="0.3">
      <c r="A41" s="208"/>
      <c r="B41" s="212"/>
      <c r="C41" s="290">
        <v>9</v>
      </c>
      <c r="D41" s="186"/>
      <c r="E41" s="429"/>
      <c r="F41" s="430"/>
      <c r="G41" s="272">
        <f t="shared" si="42"/>
        <v>0</v>
      </c>
      <c r="H41" s="446" t="e">
        <f t="shared" si="43"/>
        <v>#DIV/0!</v>
      </c>
      <c r="I41" s="429"/>
      <c r="J41" s="430"/>
      <c r="K41" s="272">
        <f t="shared" si="44"/>
        <v>0</v>
      </c>
      <c r="L41" s="446" t="e">
        <f t="shared" si="45"/>
        <v>#DIV/0!</v>
      </c>
      <c r="M41" s="429"/>
      <c r="N41" s="430"/>
      <c r="O41" s="272">
        <f t="shared" si="46"/>
        <v>0</v>
      </c>
      <c r="P41" s="446" t="e">
        <f t="shared" si="47"/>
        <v>#DIV/0!</v>
      </c>
      <c r="Q41" s="429"/>
      <c r="R41" s="430"/>
      <c r="S41" s="272">
        <f t="shared" si="48"/>
        <v>0</v>
      </c>
      <c r="T41" s="446" t="e">
        <f t="shared" si="49"/>
        <v>#DIV/0!</v>
      </c>
      <c r="U41" s="429"/>
      <c r="V41" s="430"/>
      <c r="W41" s="272">
        <f t="shared" si="50"/>
        <v>0</v>
      </c>
      <c r="X41" s="446" t="e">
        <f t="shared" si="51"/>
        <v>#DIV/0!</v>
      </c>
      <c r="Y41" s="429"/>
      <c r="Z41" s="430"/>
      <c r="AA41" s="272">
        <f t="shared" si="52"/>
        <v>0</v>
      </c>
      <c r="AB41" s="448" t="e">
        <f t="shared" si="53"/>
        <v>#DIV/0!</v>
      </c>
    </row>
    <row r="42" spans="1:33" s="183" customFormat="1" ht="25" customHeight="1" x14ac:dyDescent="0.3">
      <c r="A42" s="208"/>
      <c r="B42" s="262"/>
      <c r="C42" s="285">
        <v>10</v>
      </c>
      <c r="D42" s="286"/>
      <c r="E42" s="435"/>
      <c r="F42" s="436"/>
      <c r="G42" s="389">
        <f t="shared" si="42"/>
        <v>0</v>
      </c>
      <c r="H42" s="447" t="e">
        <f t="shared" si="43"/>
        <v>#DIV/0!</v>
      </c>
      <c r="I42" s="435"/>
      <c r="J42" s="436"/>
      <c r="K42" s="389">
        <f t="shared" si="44"/>
        <v>0</v>
      </c>
      <c r="L42" s="447" t="e">
        <f t="shared" si="45"/>
        <v>#DIV/0!</v>
      </c>
      <c r="M42" s="435"/>
      <c r="N42" s="436"/>
      <c r="O42" s="389">
        <f t="shared" si="46"/>
        <v>0</v>
      </c>
      <c r="P42" s="447" t="e">
        <f t="shared" si="47"/>
        <v>#DIV/0!</v>
      </c>
      <c r="Q42" s="435"/>
      <c r="R42" s="436"/>
      <c r="S42" s="389">
        <f t="shared" si="48"/>
        <v>0</v>
      </c>
      <c r="T42" s="447" t="e">
        <f t="shared" si="49"/>
        <v>#DIV/0!</v>
      </c>
      <c r="U42" s="435"/>
      <c r="V42" s="436"/>
      <c r="W42" s="389">
        <f t="shared" si="50"/>
        <v>0</v>
      </c>
      <c r="X42" s="447" t="e">
        <f t="shared" si="51"/>
        <v>#DIV/0!</v>
      </c>
      <c r="Y42" s="435"/>
      <c r="Z42" s="436"/>
      <c r="AA42" s="389">
        <f t="shared" si="52"/>
        <v>0</v>
      </c>
      <c r="AB42" s="449" t="e">
        <f t="shared" si="53"/>
        <v>#DIV/0!</v>
      </c>
    </row>
    <row r="43" spans="1:33" s="178" customFormat="1" ht="25" customHeight="1" x14ac:dyDescent="0.3">
      <c r="A43" s="192"/>
      <c r="B43" s="193"/>
      <c r="C43" s="193"/>
      <c r="D43" s="193"/>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row>
    <row r="44" spans="1:33" s="178" customFormat="1" ht="25" customHeight="1" x14ac:dyDescent="0.3">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row>
    <row r="45" spans="1:33" s="178" customFormat="1" ht="25" customHeight="1" x14ac:dyDescent="0.3">
      <c r="A45" s="192"/>
      <c r="B45" s="193"/>
      <c r="C45" s="193"/>
      <c r="D45" s="193"/>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row>
    <row r="46" spans="1:33" s="178" customFormat="1" ht="25" customHeight="1" x14ac:dyDescent="0.3">
      <c r="A46" s="192"/>
      <c r="B46" s="193"/>
      <c r="C46" s="193"/>
      <c r="D46" s="193"/>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row>
    <row r="47" spans="1:33" s="178" customFormat="1" ht="25" customHeight="1" x14ac:dyDescent="0.3">
      <c r="A47" s="192"/>
      <c r="B47" s="193"/>
      <c r="C47" s="193"/>
      <c r="D47" s="193"/>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row>
    <row r="48" spans="1:33" s="178" customFormat="1" ht="25" customHeight="1" x14ac:dyDescent="0.3">
      <c r="A48" s="192"/>
      <c r="B48" s="193"/>
      <c r="C48" s="193"/>
      <c r="D48" s="193"/>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row>
    <row r="49" spans="1:33" s="178" customFormat="1" ht="25" customHeight="1" x14ac:dyDescent="0.3">
      <c r="A49" s="192"/>
      <c r="B49" s="193"/>
      <c r="C49" s="193"/>
      <c r="D49" s="193"/>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row>
    <row r="50" spans="1:33" s="178" customFormat="1" ht="25" customHeight="1" x14ac:dyDescent="0.3">
      <c r="A50" s="192"/>
      <c r="B50" s="193"/>
      <c r="C50" s="193"/>
      <c r="D50" s="193"/>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row>
    <row r="51" spans="1:33" s="178" customFormat="1" ht="25" customHeight="1" x14ac:dyDescent="0.3">
      <c r="A51" s="192"/>
      <c r="B51" s="193"/>
      <c r="C51" s="193"/>
      <c r="D51" s="193"/>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row>
    <row r="52" spans="1:33" s="178" customFormat="1" ht="25" customHeight="1" x14ac:dyDescent="0.3">
      <c r="A52" s="192"/>
      <c r="B52" s="193"/>
      <c r="C52" s="193"/>
      <c r="D52" s="193"/>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row>
    <row r="53" spans="1:33" s="178" customFormat="1" ht="25" customHeight="1" x14ac:dyDescent="0.3">
      <c r="A53" s="192"/>
      <c r="B53" s="193"/>
      <c r="C53" s="193"/>
      <c r="D53" s="193"/>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row>
    <row r="54" spans="1:33" s="178" customFormat="1" ht="25" customHeight="1" x14ac:dyDescent="0.3">
      <c r="A54" s="192"/>
      <c r="B54" s="193"/>
      <c r="C54" s="193"/>
      <c r="D54" s="193"/>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row>
    <row r="55" spans="1:33" s="178" customFormat="1" ht="25" customHeight="1" x14ac:dyDescent="0.3">
      <c r="A55" s="192"/>
      <c r="B55" s="193"/>
      <c r="C55" s="193"/>
      <c r="D55" s="193"/>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row>
    <row r="56" spans="1:33" s="178" customFormat="1" ht="25" customHeight="1" x14ac:dyDescent="0.3">
      <c r="A56" s="192"/>
      <c r="B56" s="193"/>
      <c r="C56" s="193"/>
      <c r="D56" s="193"/>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row>
    <row r="57" spans="1:33" s="178" customFormat="1" ht="25" customHeight="1" x14ac:dyDescent="0.3">
      <c r="A57" s="192"/>
      <c r="B57" s="193"/>
      <c r="C57" s="193"/>
      <c r="D57" s="193"/>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row>
    <row r="58" spans="1:33" s="178" customFormat="1" ht="25" customHeight="1" x14ac:dyDescent="0.3">
      <c r="A58" s="192"/>
      <c r="B58" s="193"/>
      <c r="C58" s="193"/>
      <c r="D58" s="193"/>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row>
    <row r="59" spans="1:33" s="178" customFormat="1" ht="25" customHeight="1" x14ac:dyDescent="0.3">
      <c r="A59" s="192"/>
      <c r="B59" s="193"/>
      <c r="C59" s="193"/>
      <c r="D59" s="193"/>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row>
    <row r="60" spans="1:33" s="178" customFormat="1" ht="25" customHeight="1" x14ac:dyDescent="0.3">
      <c r="A60" s="192"/>
      <c r="B60" s="193"/>
      <c r="C60" s="193"/>
      <c r="D60" s="193"/>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row>
    <row r="61" spans="1:33" s="178" customFormat="1" x14ac:dyDescent="0.3">
      <c r="B61" s="179"/>
      <c r="C61" s="179"/>
      <c r="D61" s="179"/>
    </row>
    <row r="62" spans="1:33" s="178" customFormat="1" x14ac:dyDescent="0.3">
      <c r="B62" s="179"/>
      <c r="C62" s="179"/>
      <c r="D62" s="179"/>
    </row>
    <row r="63" spans="1:33" s="178" customFormat="1" x14ac:dyDescent="0.3">
      <c r="B63" s="179"/>
      <c r="C63" s="179"/>
      <c r="D63" s="179"/>
    </row>
    <row r="64" spans="1:33" s="178" customFormat="1" x14ac:dyDescent="0.3">
      <c r="B64" s="179"/>
      <c r="C64" s="179"/>
      <c r="D64" s="179"/>
    </row>
    <row r="65" spans="2:4" s="178" customFormat="1" x14ac:dyDescent="0.3">
      <c r="B65" s="179"/>
      <c r="C65" s="179"/>
      <c r="D65" s="179"/>
    </row>
    <row r="66" spans="2:4" s="178" customFormat="1" x14ac:dyDescent="0.3">
      <c r="B66" s="179"/>
      <c r="C66" s="179"/>
      <c r="D66" s="179"/>
    </row>
    <row r="67" spans="2:4" s="178" customFormat="1" x14ac:dyDescent="0.3">
      <c r="B67" s="179"/>
      <c r="C67" s="179"/>
      <c r="D67" s="179"/>
    </row>
    <row r="68" spans="2:4" s="178" customFormat="1" x14ac:dyDescent="0.3">
      <c r="B68" s="179"/>
      <c r="C68" s="179"/>
      <c r="D68" s="179"/>
    </row>
    <row r="69" spans="2:4" s="178" customFormat="1" x14ac:dyDescent="0.3">
      <c r="B69" s="179"/>
      <c r="C69" s="179"/>
      <c r="D69" s="179"/>
    </row>
  </sheetData>
  <sheetProtection algorithmName="SHA-512" hashValue="Lh/++ZI67/SMrxhTvSiNBXxD53eVzVyw7eF+R52a4F/xvJzzvDMZiwyd77ZRrghiu1i43QQlZDJXrzBnous90w==" saltValue="CEtX8hanBLO3cMQZIrJFDQ==" spinCount="100000" sheet="1" objects="1" scenarios="1"/>
  <mergeCells count="18">
    <mergeCell ref="C32:D32"/>
    <mergeCell ref="C3:D3"/>
    <mergeCell ref="C10:D10"/>
    <mergeCell ref="C21:D21"/>
    <mergeCell ref="C1:D1"/>
    <mergeCell ref="C2:D2"/>
    <mergeCell ref="C9:D9"/>
    <mergeCell ref="C8:D8"/>
    <mergeCell ref="Y8:AB8"/>
    <mergeCell ref="M8:O8"/>
    <mergeCell ref="Q8:S8"/>
    <mergeCell ref="U8:W8"/>
    <mergeCell ref="C4:D4"/>
    <mergeCell ref="C5:D5"/>
    <mergeCell ref="C6:D6"/>
    <mergeCell ref="C7:D7"/>
    <mergeCell ref="I8:L8"/>
    <mergeCell ref="E8:H8"/>
  </mergeCells>
  <printOptions horizontalCentered="1"/>
  <pageMargins left="0" right="0" top="0.59055118110236227" bottom="0.39370078740157483" header="0.31496062992125984" footer="0.31496062992125984"/>
  <pageSetup scale="60" orientation="landscape"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1D32-9D3C-4FC6-868C-BAD0989F7415}">
  <dimension ref="A1:T75"/>
  <sheetViews>
    <sheetView rightToLeft="1" zoomScale="85" zoomScaleNormal="85" workbookViewId="0">
      <pane xSplit="4" ySplit="10" topLeftCell="E11" activePane="bottomRight" state="frozen"/>
      <selection activeCell="B7" sqref="B7:C9"/>
      <selection pane="topRight" activeCell="B7" sqref="B7:C9"/>
      <selection pane="bottomLeft" activeCell="B7" sqref="B7:C9"/>
      <selection pane="bottomRight" activeCell="E11" sqref="E11"/>
    </sheetView>
  </sheetViews>
  <sheetFormatPr defaultColWidth="9" defaultRowHeight="14" x14ac:dyDescent="0.3"/>
  <cols>
    <col min="1" max="1" width="3.58203125" style="181" customWidth="1"/>
    <col min="2" max="3" width="7.58203125" style="180" customWidth="1"/>
    <col min="4" max="4" width="45.58203125" style="180" customWidth="1"/>
    <col min="5" max="9" width="8.58203125" style="181" customWidth="1"/>
    <col min="10" max="10" width="9" style="181"/>
    <col min="11" max="11" width="12.58203125" style="181" customWidth="1"/>
    <col min="12" max="12" width="5.58203125" style="181" customWidth="1"/>
    <col min="13" max="16384" width="9" style="181"/>
  </cols>
  <sheetData>
    <row r="1" spans="1:20" ht="20.149999999999999" customHeight="1" x14ac:dyDescent="0.35">
      <c r="A1" s="192"/>
      <c r="B1" s="194"/>
      <c r="C1" s="560" t="s">
        <v>0</v>
      </c>
      <c r="D1" s="560"/>
      <c r="E1" s="192"/>
      <c r="F1" s="192"/>
      <c r="G1" s="192"/>
      <c r="H1" s="192"/>
      <c r="I1" s="192"/>
      <c r="J1" s="192"/>
      <c r="K1" s="196"/>
      <c r="L1" s="196"/>
      <c r="M1" s="196"/>
      <c r="N1" s="196"/>
      <c r="O1" s="196"/>
      <c r="P1" s="196"/>
      <c r="Q1" s="196"/>
      <c r="R1" s="196"/>
      <c r="S1" s="196"/>
      <c r="T1" s="196"/>
    </row>
    <row r="2" spans="1:20" ht="20.149999999999999" customHeight="1" x14ac:dyDescent="0.35">
      <c r="A2" s="192"/>
      <c r="B2" s="194"/>
      <c r="C2" s="560" t="s">
        <v>263</v>
      </c>
      <c r="D2" s="560"/>
      <c r="E2" s="192"/>
      <c r="F2" s="192"/>
      <c r="G2" s="192"/>
      <c r="H2" s="192"/>
      <c r="I2" s="192"/>
      <c r="J2" s="192"/>
      <c r="K2" s="379"/>
      <c r="L2" s="196"/>
      <c r="M2" s="196"/>
      <c r="N2" s="196"/>
      <c r="O2" s="196"/>
      <c r="P2" s="196"/>
      <c r="Q2" s="196"/>
      <c r="R2" s="196"/>
      <c r="S2" s="196"/>
      <c r="T2" s="196"/>
    </row>
    <row r="3" spans="1:20" ht="20.149999999999999" customHeight="1" x14ac:dyDescent="0.4">
      <c r="A3" s="192"/>
      <c r="B3" s="194"/>
      <c r="C3" s="552" t="s">
        <v>89</v>
      </c>
      <c r="D3" s="552"/>
      <c r="E3" s="192"/>
      <c r="F3" s="192"/>
      <c r="G3" s="192"/>
      <c r="H3" s="192"/>
      <c r="I3" s="192"/>
      <c r="J3" s="192"/>
      <c r="K3" s="380"/>
      <c r="L3" s="196"/>
      <c r="M3" s="196"/>
      <c r="N3" s="196"/>
      <c r="O3" s="196"/>
      <c r="P3" s="196"/>
      <c r="Q3" s="196"/>
      <c r="R3" s="196"/>
      <c r="S3" s="196"/>
      <c r="T3" s="196"/>
    </row>
    <row r="4" spans="1:20" ht="20.149999999999999" customHeight="1" x14ac:dyDescent="0.4">
      <c r="A4" s="192"/>
      <c r="B4" s="194"/>
      <c r="C4" s="552"/>
      <c r="D4" s="552"/>
      <c r="E4" s="192"/>
      <c r="F4" s="192"/>
      <c r="G4" s="192"/>
      <c r="H4" s="192"/>
      <c r="I4" s="192"/>
      <c r="J4" s="192"/>
      <c r="K4" s="380"/>
      <c r="L4" s="196"/>
      <c r="M4" s="196"/>
      <c r="N4" s="196"/>
      <c r="O4" s="196"/>
      <c r="P4" s="196"/>
      <c r="Q4" s="196"/>
      <c r="R4" s="196"/>
      <c r="S4" s="196"/>
      <c r="T4" s="196"/>
    </row>
    <row r="5" spans="1:20" ht="25" customHeight="1" x14ac:dyDescent="0.3">
      <c r="A5" s="192"/>
      <c r="B5" s="194"/>
      <c r="C5" s="613">
        <f>'דף פתיחה'!$L$4</f>
        <v>0</v>
      </c>
      <c r="D5" s="613"/>
      <c r="E5" s="192"/>
      <c r="F5" s="192"/>
      <c r="G5" s="192"/>
      <c r="H5" s="192"/>
      <c r="I5" s="192"/>
      <c r="J5" s="192"/>
      <c r="K5" s="380"/>
      <c r="L5" s="196"/>
      <c r="M5" s="196"/>
      <c r="N5" s="196"/>
      <c r="O5" s="196"/>
      <c r="P5" s="196"/>
      <c r="Q5" s="196"/>
      <c r="R5" s="196"/>
      <c r="S5" s="196"/>
      <c r="T5" s="196"/>
    </row>
    <row r="6" spans="1:20" ht="20.149999999999999" customHeight="1" x14ac:dyDescent="0.35">
      <c r="A6" s="192"/>
      <c r="B6" s="194"/>
      <c r="C6" s="633"/>
      <c r="D6" s="633"/>
      <c r="E6" s="197"/>
      <c r="F6" s="192"/>
      <c r="G6" s="192"/>
      <c r="H6" s="192"/>
      <c r="I6" s="192"/>
      <c r="J6" s="192"/>
      <c r="K6" s="381"/>
      <c r="L6" s="196"/>
      <c r="M6" s="196"/>
      <c r="N6" s="196"/>
      <c r="O6" s="196"/>
      <c r="P6" s="196"/>
      <c r="Q6" s="196"/>
      <c r="R6" s="196"/>
      <c r="S6" s="196"/>
      <c r="T6" s="196"/>
    </row>
    <row r="7" spans="1:20" ht="20.149999999999999" customHeight="1" x14ac:dyDescent="0.35">
      <c r="A7" s="192"/>
      <c r="B7" s="201"/>
      <c r="C7" s="551"/>
      <c r="D7" s="551"/>
      <c r="E7" s="192"/>
      <c r="F7" s="192"/>
      <c r="G7" s="192"/>
      <c r="H7" s="192"/>
      <c r="I7" s="192"/>
      <c r="J7" s="192"/>
      <c r="K7" s="381"/>
      <c r="L7" s="196"/>
      <c r="M7" s="196"/>
      <c r="N7" s="196"/>
      <c r="O7" s="196"/>
      <c r="P7" s="196"/>
      <c r="Q7" s="196"/>
      <c r="R7" s="196"/>
      <c r="S7" s="196"/>
      <c r="T7" s="196"/>
    </row>
    <row r="8" spans="1:20" ht="20.149999999999999" customHeight="1" x14ac:dyDescent="0.3">
      <c r="A8" s="326"/>
      <c r="B8" s="226"/>
      <c r="C8" s="227"/>
      <c r="D8" s="227"/>
      <c r="E8" s="563" t="s">
        <v>193</v>
      </c>
      <c r="F8" s="563"/>
      <c r="G8" s="563"/>
      <c r="H8" s="563"/>
      <c r="I8" s="563"/>
      <c r="J8" s="564"/>
      <c r="K8" s="603" t="s">
        <v>273</v>
      </c>
      <c r="L8" s="196"/>
      <c r="M8" s="196"/>
      <c r="N8" s="196"/>
      <c r="O8" s="196"/>
      <c r="P8" s="196"/>
      <c r="Q8" s="196"/>
      <c r="R8" s="196"/>
      <c r="S8" s="196"/>
      <c r="T8" s="196"/>
    </row>
    <row r="9" spans="1:20" ht="35.15" customHeight="1" x14ac:dyDescent="0.3">
      <c r="A9" s="326"/>
      <c r="B9" s="228"/>
      <c r="C9" s="561"/>
      <c r="D9" s="562"/>
      <c r="E9" s="229" t="s">
        <v>185</v>
      </c>
      <c r="F9" s="229" t="s">
        <v>188</v>
      </c>
      <c r="G9" s="229" t="s">
        <v>189</v>
      </c>
      <c r="H9" s="229" t="s">
        <v>190</v>
      </c>
      <c r="I9" s="229" t="s">
        <v>191</v>
      </c>
      <c r="J9" s="230" t="s">
        <v>192</v>
      </c>
      <c r="K9" s="604"/>
      <c r="L9" s="196"/>
      <c r="M9" s="196"/>
      <c r="N9" s="196"/>
      <c r="O9" s="196"/>
      <c r="P9" s="196"/>
      <c r="Q9" s="196"/>
      <c r="R9" s="196"/>
      <c r="S9" s="196"/>
      <c r="T9" s="196"/>
    </row>
    <row r="10" spans="1:20" ht="30" customHeight="1" x14ac:dyDescent="0.3">
      <c r="A10" s="326"/>
      <c r="B10" s="231"/>
      <c r="C10" s="561"/>
      <c r="D10" s="562"/>
      <c r="E10" s="232" t="s">
        <v>187</v>
      </c>
      <c r="F10" s="196"/>
      <c r="G10" s="196"/>
      <c r="H10" s="196"/>
      <c r="I10" s="196"/>
      <c r="J10" s="233"/>
      <c r="K10" s="233"/>
      <c r="L10" s="196"/>
      <c r="M10" s="196"/>
      <c r="N10" s="196"/>
      <c r="O10" s="196"/>
      <c r="P10" s="196"/>
      <c r="Q10" s="196"/>
      <c r="R10" s="196"/>
      <c r="S10" s="196"/>
      <c r="T10" s="196"/>
    </row>
    <row r="11" spans="1:20" s="183" customFormat="1" ht="25" customHeight="1" x14ac:dyDescent="0.3">
      <c r="A11" s="208"/>
      <c r="B11" s="241">
        <v>3</v>
      </c>
      <c r="C11" s="622" t="s">
        <v>89</v>
      </c>
      <c r="D11" s="623"/>
      <c r="E11" s="401"/>
      <c r="F11" s="401"/>
      <c r="G11" s="401"/>
      <c r="H11" s="401"/>
      <c r="I11" s="401"/>
      <c r="J11" s="471"/>
      <c r="K11" s="471"/>
      <c r="L11" s="208"/>
      <c r="M11" s="472"/>
      <c r="N11" s="271"/>
      <c r="O11" s="208"/>
      <c r="P11" s="208"/>
      <c r="Q11" s="208"/>
      <c r="R11" s="208"/>
      <c r="S11" s="208"/>
      <c r="T11" s="208"/>
    </row>
    <row r="12" spans="1:20" s="183" customFormat="1" ht="25" customHeight="1" x14ac:dyDescent="0.3">
      <c r="A12" s="208"/>
      <c r="B12" s="212"/>
      <c r="C12" s="395">
        <v>3.1</v>
      </c>
      <c r="D12" s="396" t="s">
        <v>102</v>
      </c>
      <c r="E12" s="208"/>
      <c r="F12" s="208"/>
      <c r="G12" s="208"/>
      <c r="H12" s="208"/>
      <c r="I12" s="208"/>
      <c r="J12" s="248"/>
      <c r="K12" s="248"/>
      <c r="L12" s="473"/>
      <c r="M12" s="400"/>
      <c r="N12" s="283"/>
      <c r="O12" s="208"/>
      <c r="P12" s="208"/>
      <c r="Q12" s="208"/>
      <c r="R12" s="208"/>
      <c r="S12" s="208"/>
      <c r="T12" s="208"/>
    </row>
    <row r="13" spans="1:20" s="183" customFormat="1" ht="60" customHeight="1" x14ac:dyDescent="0.3">
      <c r="A13" s="208"/>
      <c r="B13" s="212"/>
      <c r="C13" s="395"/>
      <c r="D13" s="279" t="s">
        <v>277</v>
      </c>
      <c r="E13" s="639"/>
      <c r="F13" s="639"/>
      <c r="G13" s="639"/>
      <c r="H13" s="639"/>
      <c r="I13" s="639"/>
      <c r="J13" s="640"/>
      <c r="K13" s="412" t="s">
        <v>264</v>
      </c>
      <c r="L13" s="473"/>
      <c r="M13" s="632" t="s">
        <v>397</v>
      </c>
      <c r="N13" s="632"/>
      <c r="O13" s="632"/>
      <c r="P13" s="632"/>
      <c r="Q13" s="632"/>
      <c r="R13" s="632"/>
      <c r="S13" s="208"/>
      <c r="T13" s="208"/>
    </row>
    <row r="14" spans="1:20" s="183" customFormat="1" ht="30" customHeight="1" x14ac:dyDescent="0.3">
      <c r="A14" s="208"/>
      <c r="B14" s="212"/>
      <c r="C14" s="395"/>
      <c r="D14" s="279" t="s">
        <v>280</v>
      </c>
      <c r="E14" s="457" t="s">
        <v>279</v>
      </c>
      <c r="F14" s="457" t="s">
        <v>279</v>
      </c>
      <c r="G14" s="457" t="s">
        <v>279</v>
      </c>
      <c r="H14" s="457" t="s">
        <v>279</v>
      </c>
      <c r="I14" s="457" t="s">
        <v>279</v>
      </c>
      <c r="J14" s="492" t="s">
        <v>279</v>
      </c>
      <c r="K14" s="412" t="s">
        <v>276</v>
      </c>
      <c r="L14" s="473"/>
      <c r="M14" s="500" t="s">
        <v>278</v>
      </c>
      <c r="N14" s="501" t="s">
        <v>279</v>
      </c>
      <c r="O14" s="208"/>
      <c r="P14" s="208"/>
      <c r="Q14" s="208"/>
      <c r="R14" s="208"/>
      <c r="S14" s="208"/>
      <c r="T14" s="208"/>
    </row>
    <row r="15" spans="1:20" s="183" customFormat="1" ht="25" customHeight="1" x14ac:dyDescent="0.3">
      <c r="A15" s="208"/>
      <c r="B15" s="212"/>
      <c r="C15" s="395"/>
      <c r="D15" s="279" t="s">
        <v>308</v>
      </c>
      <c r="E15" s="458"/>
      <c r="F15" s="458"/>
      <c r="G15" s="458"/>
      <c r="H15" s="458"/>
      <c r="I15" s="458"/>
      <c r="J15" s="459"/>
      <c r="K15" s="412" t="s">
        <v>265</v>
      </c>
      <c r="L15" s="473"/>
      <c r="M15" s="400"/>
      <c r="N15" s="283"/>
      <c r="O15" s="208"/>
      <c r="P15" s="208"/>
      <c r="Q15" s="208"/>
      <c r="R15" s="208"/>
      <c r="S15" s="208"/>
      <c r="T15" s="208"/>
    </row>
    <row r="16" spans="1:20" s="183" customFormat="1" ht="45" customHeight="1" x14ac:dyDescent="0.3">
      <c r="A16" s="208"/>
      <c r="B16" s="212"/>
      <c r="C16" s="395">
        <v>3.2</v>
      </c>
      <c r="D16" s="396" t="s">
        <v>413</v>
      </c>
      <c r="E16" s="208"/>
      <c r="F16" s="208"/>
      <c r="G16" s="208"/>
      <c r="H16" s="208"/>
      <c r="I16" s="208"/>
      <c r="J16" s="248"/>
      <c r="K16" s="248"/>
      <c r="L16" s="473"/>
      <c r="M16" s="631"/>
      <c r="N16" s="631"/>
      <c r="O16" s="631"/>
      <c r="P16" s="631"/>
      <c r="Q16" s="631"/>
      <c r="R16" s="631"/>
      <c r="S16" s="208"/>
      <c r="T16" s="208"/>
    </row>
    <row r="17" spans="1:20" s="460" customFormat="1" ht="45" customHeight="1" x14ac:dyDescent="0.3">
      <c r="A17" s="474"/>
      <c r="B17" s="475"/>
      <c r="C17" s="476"/>
      <c r="D17" s="214" t="s">
        <v>307</v>
      </c>
      <c r="E17" s="637"/>
      <c r="F17" s="637"/>
      <c r="G17" s="637"/>
      <c r="H17" s="637"/>
      <c r="I17" s="637"/>
      <c r="J17" s="638"/>
      <c r="K17" s="412" t="s">
        <v>264</v>
      </c>
      <c r="L17" s="502"/>
      <c r="M17" s="631" t="s">
        <v>398</v>
      </c>
      <c r="N17" s="631"/>
      <c r="O17" s="631"/>
      <c r="P17" s="631"/>
      <c r="Q17" s="631"/>
      <c r="R17" s="631"/>
      <c r="S17" s="474"/>
      <c r="T17" s="474"/>
    </row>
    <row r="18" spans="1:20" s="460" customFormat="1" ht="25" customHeight="1" x14ac:dyDescent="0.3">
      <c r="A18" s="474"/>
      <c r="B18" s="475"/>
      <c r="C18" s="476"/>
      <c r="D18" s="269" t="s">
        <v>357</v>
      </c>
      <c r="E18" s="477"/>
      <c r="F18" s="477"/>
      <c r="G18" s="477"/>
      <c r="H18" s="477"/>
      <c r="I18" s="477"/>
      <c r="J18" s="493"/>
      <c r="K18" s="412"/>
      <c r="L18" s="474"/>
      <c r="M18" s="478"/>
      <c r="N18" s="355"/>
      <c r="O18" s="474"/>
      <c r="P18" s="474"/>
      <c r="Q18" s="474"/>
      <c r="R18" s="474"/>
      <c r="S18" s="474"/>
      <c r="T18" s="474"/>
    </row>
    <row r="19" spans="1:20" s="460" customFormat="1" ht="30" customHeight="1" x14ac:dyDescent="0.3">
      <c r="A19" s="474"/>
      <c r="B19" s="475"/>
      <c r="C19" s="476"/>
      <c r="D19" s="279" t="s">
        <v>358</v>
      </c>
      <c r="E19" s="457" t="s">
        <v>279</v>
      </c>
      <c r="F19" s="457" t="s">
        <v>279</v>
      </c>
      <c r="G19" s="457" t="s">
        <v>279</v>
      </c>
      <c r="H19" s="457" t="s">
        <v>279</v>
      </c>
      <c r="I19" s="457" t="s">
        <v>279</v>
      </c>
      <c r="J19" s="492" t="s">
        <v>279</v>
      </c>
      <c r="K19" s="412" t="s">
        <v>276</v>
      </c>
      <c r="L19" s="473"/>
      <c r="M19" s="500" t="s">
        <v>278</v>
      </c>
      <c r="N19" s="501" t="s">
        <v>279</v>
      </c>
      <c r="O19" s="474"/>
      <c r="P19" s="474"/>
      <c r="Q19" s="474"/>
      <c r="R19" s="474"/>
      <c r="S19" s="474"/>
      <c r="T19" s="474"/>
    </row>
    <row r="20" spans="1:20" s="183" customFormat="1" ht="30" customHeight="1" x14ac:dyDescent="0.3">
      <c r="A20" s="208"/>
      <c r="B20" s="212"/>
      <c r="C20" s="395"/>
      <c r="D20" s="279" t="s">
        <v>280</v>
      </c>
      <c r="E20" s="457" t="s">
        <v>279</v>
      </c>
      <c r="F20" s="457" t="s">
        <v>279</v>
      </c>
      <c r="G20" s="457" t="s">
        <v>279</v>
      </c>
      <c r="H20" s="457" t="s">
        <v>279</v>
      </c>
      <c r="I20" s="457" t="s">
        <v>279</v>
      </c>
      <c r="J20" s="492" t="s">
        <v>279</v>
      </c>
      <c r="K20" s="412" t="s">
        <v>276</v>
      </c>
      <c r="L20" s="208"/>
      <c r="M20" s="500" t="s">
        <v>278</v>
      </c>
      <c r="N20" s="501" t="s">
        <v>279</v>
      </c>
      <c r="O20" s="208"/>
      <c r="P20" s="208"/>
      <c r="Q20" s="208"/>
      <c r="R20" s="208"/>
      <c r="S20" s="208"/>
      <c r="T20" s="208"/>
    </row>
    <row r="21" spans="1:20" s="183" customFormat="1" ht="25" customHeight="1" x14ac:dyDescent="0.3">
      <c r="A21" s="208"/>
      <c r="B21" s="212"/>
      <c r="C21" s="395"/>
      <c r="D21" s="269" t="s">
        <v>359</v>
      </c>
      <c r="E21" s="400"/>
      <c r="F21" s="400"/>
      <c r="G21" s="400"/>
      <c r="H21" s="400"/>
      <c r="I21" s="400"/>
      <c r="J21" s="412"/>
      <c r="K21" s="412"/>
      <c r="L21" s="208"/>
      <c r="M21" s="479"/>
      <c r="N21" s="480"/>
      <c r="O21" s="208"/>
      <c r="P21" s="208"/>
      <c r="Q21" s="208"/>
      <c r="R21" s="208"/>
      <c r="S21" s="208"/>
      <c r="T21" s="208"/>
    </row>
    <row r="22" spans="1:20" s="183" customFormat="1" ht="30" customHeight="1" x14ac:dyDescent="0.3">
      <c r="A22" s="208"/>
      <c r="B22" s="212"/>
      <c r="C22" s="395"/>
      <c r="D22" s="279" t="s">
        <v>358</v>
      </c>
      <c r="E22" s="457" t="s">
        <v>279</v>
      </c>
      <c r="F22" s="457" t="s">
        <v>279</v>
      </c>
      <c r="G22" s="457" t="s">
        <v>279</v>
      </c>
      <c r="H22" s="457" t="s">
        <v>279</v>
      </c>
      <c r="I22" s="457" t="s">
        <v>279</v>
      </c>
      <c r="J22" s="492" t="s">
        <v>279</v>
      </c>
      <c r="K22" s="412" t="s">
        <v>276</v>
      </c>
      <c r="L22" s="400"/>
      <c r="M22" s="500" t="s">
        <v>278</v>
      </c>
      <c r="N22" s="501" t="s">
        <v>279</v>
      </c>
      <c r="O22" s="208"/>
      <c r="P22" s="208"/>
      <c r="Q22" s="208"/>
      <c r="R22" s="208"/>
      <c r="S22" s="208"/>
      <c r="T22" s="208"/>
    </row>
    <row r="23" spans="1:20" s="183" customFormat="1" ht="30" customHeight="1" x14ac:dyDescent="0.3">
      <c r="A23" s="208"/>
      <c r="B23" s="212"/>
      <c r="C23" s="395"/>
      <c r="D23" s="279" t="s">
        <v>280</v>
      </c>
      <c r="E23" s="457" t="s">
        <v>279</v>
      </c>
      <c r="F23" s="457" t="s">
        <v>279</v>
      </c>
      <c r="G23" s="457" t="s">
        <v>279</v>
      </c>
      <c r="H23" s="457" t="s">
        <v>279</v>
      </c>
      <c r="I23" s="457" t="s">
        <v>279</v>
      </c>
      <c r="J23" s="492" t="s">
        <v>279</v>
      </c>
      <c r="K23" s="412" t="s">
        <v>276</v>
      </c>
      <c r="L23" s="400"/>
      <c r="M23" s="500" t="s">
        <v>278</v>
      </c>
      <c r="N23" s="501" t="s">
        <v>279</v>
      </c>
      <c r="O23" s="208"/>
      <c r="P23" s="208"/>
      <c r="Q23" s="208"/>
      <c r="R23" s="208"/>
      <c r="S23" s="208"/>
      <c r="T23" s="208"/>
    </row>
    <row r="24" spans="1:20" s="183" customFormat="1" ht="15" customHeight="1" x14ac:dyDescent="0.3">
      <c r="A24" s="208"/>
      <c r="B24" s="212"/>
      <c r="C24" s="481"/>
      <c r="D24" s="279"/>
      <c r="E24" s="400"/>
      <c r="F24" s="400"/>
      <c r="G24" s="400"/>
      <c r="H24" s="400"/>
      <c r="I24" s="400"/>
      <c r="J24" s="412"/>
      <c r="K24" s="412"/>
      <c r="L24" s="400"/>
      <c r="M24" s="482"/>
      <c r="N24" s="483"/>
      <c r="O24" s="208"/>
      <c r="P24" s="208"/>
      <c r="Q24" s="208"/>
      <c r="R24" s="208"/>
      <c r="S24" s="208"/>
      <c r="T24" s="208"/>
    </row>
    <row r="25" spans="1:20" s="183" customFormat="1" ht="30" customHeight="1" x14ac:dyDescent="0.3">
      <c r="A25" s="208"/>
      <c r="B25" s="212"/>
      <c r="C25" s="395"/>
      <c r="D25" s="269" t="s">
        <v>360</v>
      </c>
      <c r="E25" s="637"/>
      <c r="F25" s="637"/>
      <c r="G25" s="637"/>
      <c r="H25" s="637"/>
      <c r="I25" s="637"/>
      <c r="J25" s="638"/>
      <c r="K25" s="412" t="s">
        <v>341</v>
      </c>
      <c r="L25" s="400"/>
      <c r="M25" s="482"/>
      <c r="N25" s="483"/>
      <c r="O25" s="208"/>
      <c r="P25" s="208"/>
      <c r="Q25" s="208"/>
      <c r="R25" s="208"/>
      <c r="S25" s="208"/>
      <c r="T25" s="208"/>
    </row>
    <row r="26" spans="1:20" s="183" customFormat="1" ht="30" customHeight="1" x14ac:dyDescent="0.3">
      <c r="A26" s="208"/>
      <c r="B26" s="212"/>
      <c r="C26" s="395"/>
      <c r="D26" s="279" t="s">
        <v>358</v>
      </c>
      <c r="E26" s="457" t="s">
        <v>279</v>
      </c>
      <c r="F26" s="457" t="s">
        <v>279</v>
      </c>
      <c r="G26" s="457" t="s">
        <v>279</v>
      </c>
      <c r="H26" s="457" t="s">
        <v>279</v>
      </c>
      <c r="I26" s="457" t="s">
        <v>279</v>
      </c>
      <c r="J26" s="492" t="s">
        <v>279</v>
      </c>
      <c r="K26" s="412" t="s">
        <v>276</v>
      </c>
      <c r="L26" s="474"/>
      <c r="M26" s="500" t="s">
        <v>278</v>
      </c>
      <c r="N26" s="501" t="s">
        <v>279</v>
      </c>
      <c r="O26" s="208"/>
      <c r="P26" s="208"/>
      <c r="Q26" s="208"/>
      <c r="R26" s="208"/>
      <c r="S26" s="208"/>
      <c r="T26" s="208"/>
    </row>
    <row r="27" spans="1:20" s="183" customFormat="1" ht="30" customHeight="1" x14ac:dyDescent="0.3">
      <c r="A27" s="208"/>
      <c r="B27" s="212"/>
      <c r="C27" s="395"/>
      <c r="D27" s="279" t="s">
        <v>280</v>
      </c>
      <c r="E27" s="457" t="s">
        <v>279</v>
      </c>
      <c r="F27" s="457" t="s">
        <v>279</v>
      </c>
      <c r="G27" s="457" t="s">
        <v>279</v>
      </c>
      <c r="H27" s="457" t="s">
        <v>279</v>
      </c>
      <c r="I27" s="457" t="s">
        <v>279</v>
      </c>
      <c r="J27" s="492" t="s">
        <v>279</v>
      </c>
      <c r="K27" s="412" t="s">
        <v>276</v>
      </c>
      <c r="L27" s="208"/>
      <c r="M27" s="500" t="s">
        <v>278</v>
      </c>
      <c r="N27" s="501" t="s">
        <v>279</v>
      </c>
      <c r="O27" s="208"/>
      <c r="P27" s="208"/>
      <c r="Q27" s="208"/>
      <c r="R27" s="208"/>
      <c r="S27" s="208"/>
      <c r="T27" s="208"/>
    </row>
    <row r="28" spans="1:20" s="183" customFormat="1" ht="15" customHeight="1" x14ac:dyDescent="0.3">
      <c r="A28" s="208"/>
      <c r="B28" s="212"/>
      <c r="C28" s="481"/>
      <c r="D28" s="279"/>
      <c r="E28" s="400"/>
      <c r="F28" s="400"/>
      <c r="G28" s="400"/>
      <c r="H28" s="400"/>
      <c r="I28" s="400"/>
      <c r="J28" s="412"/>
      <c r="K28" s="412"/>
      <c r="L28" s="400"/>
      <c r="M28" s="482"/>
      <c r="N28" s="483"/>
      <c r="O28" s="208"/>
      <c r="P28" s="208"/>
      <c r="Q28" s="208"/>
      <c r="R28" s="208"/>
      <c r="S28" s="208"/>
      <c r="T28" s="208"/>
    </row>
    <row r="29" spans="1:20" s="183" customFormat="1" ht="30" customHeight="1" x14ac:dyDescent="0.3">
      <c r="A29" s="208"/>
      <c r="B29" s="212"/>
      <c r="C29" s="395"/>
      <c r="D29" s="269" t="s">
        <v>360</v>
      </c>
      <c r="E29" s="637"/>
      <c r="F29" s="637"/>
      <c r="G29" s="637"/>
      <c r="H29" s="637"/>
      <c r="I29" s="637"/>
      <c r="J29" s="638"/>
      <c r="K29" s="412" t="s">
        <v>341</v>
      </c>
      <c r="L29" s="400"/>
      <c r="M29" s="482"/>
      <c r="N29" s="483"/>
      <c r="O29" s="208"/>
      <c r="P29" s="208"/>
      <c r="Q29" s="208"/>
      <c r="R29" s="208"/>
      <c r="S29" s="208"/>
      <c r="T29" s="208"/>
    </row>
    <row r="30" spans="1:20" s="183" customFormat="1" ht="30" customHeight="1" x14ac:dyDescent="0.3">
      <c r="A30" s="208"/>
      <c r="B30" s="212"/>
      <c r="C30" s="395"/>
      <c r="D30" s="279" t="s">
        <v>358</v>
      </c>
      <c r="E30" s="457" t="s">
        <v>279</v>
      </c>
      <c r="F30" s="457" t="s">
        <v>279</v>
      </c>
      <c r="G30" s="457" t="s">
        <v>279</v>
      </c>
      <c r="H30" s="457" t="s">
        <v>279</v>
      </c>
      <c r="I30" s="457" t="s">
        <v>279</v>
      </c>
      <c r="J30" s="492" t="s">
        <v>279</v>
      </c>
      <c r="K30" s="412" t="s">
        <v>276</v>
      </c>
      <c r="L30" s="474"/>
      <c r="M30" s="500" t="s">
        <v>278</v>
      </c>
      <c r="N30" s="501" t="s">
        <v>279</v>
      </c>
      <c r="O30" s="208"/>
      <c r="P30" s="208"/>
      <c r="Q30" s="208"/>
      <c r="R30" s="208"/>
      <c r="S30" s="208"/>
      <c r="T30" s="208"/>
    </row>
    <row r="31" spans="1:20" s="183" customFormat="1" ht="30" customHeight="1" x14ac:dyDescent="0.3">
      <c r="A31" s="208"/>
      <c r="B31" s="212"/>
      <c r="C31" s="395"/>
      <c r="D31" s="279" t="s">
        <v>280</v>
      </c>
      <c r="E31" s="457" t="s">
        <v>279</v>
      </c>
      <c r="F31" s="457" t="s">
        <v>279</v>
      </c>
      <c r="G31" s="457" t="s">
        <v>279</v>
      </c>
      <c r="H31" s="457" t="s">
        <v>279</v>
      </c>
      <c r="I31" s="457" t="s">
        <v>279</v>
      </c>
      <c r="J31" s="492" t="s">
        <v>279</v>
      </c>
      <c r="K31" s="412" t="s">
        <v>276</v>
      </c>
      <c r="L31" s="208"/>
      <c r="M31" s="500" t="s">
        <v>278</v>
      </c>
      <c r="N31" s="501" t="s">
        <v>279</v>
      </c>
      <c r="O31" s="208"/>
      <c r="P31" s="208"/>
      <c r="Q31" s="208"/>
      <c r="R31" s="208"/>
      <c r="S31" s="208"/>
      <c r="T31" s="208"/>
    </row>
    <row r="32" spans="1:20" s="183" customFormat="1" ht="15" customHeight="1" x14ac:dyDescent="0.3">
      <c r="A32" s="208"/>
      <c r="B32" s="212"/>
      <c r="C32" s="481"/>
      <c r="D32" s="279"/>
      <c r="E32" s="400"/>
      <c r="F32" s="400"/>
      <c r="G32" s="400"/>
      <c r="H32" s="400"/>
      <c r="I32" s="400"/>
      <c r="J32" s="412"/>
      <c r="K32" s="412"/>
      <c r="L32" s="400"/>
      <c r="M32" s="400"/>
      <c r="N32" s="283"/>
      <c r="O32" s="208"/>
      <c r="P32" s="208"/>
      <c r="Q32" s="208"/>
      <c r="R32" s="208"/>
      <c r="S32" s="208"/>
      <c r="T32" s="208"/>
    </row>
    <row r="33" spans="1:20" s="183" customFormat="1" ht="30" customHeight="1" x14ac:dyDescent="0.3">
      <c r="A33" s="208"/>
      <c r="B33" s="212"/>
      <c r="C33" s="395"/>
      <c r="D33" s="269" t="s">
        <v>360</v>
      </c>
      <c r="E33" s="637"/>
      <c r="F33" s="637"/>
      <c r="G33" s="637"/>
      <c r="H33" s="637"/>
      <c r="I33" s="637"/>
      <c r="J33" s="638"/>
      <c r="K33" s="412" t="s">
        <v>341</v>
      </c>
      <c r="L33" s="400"/>
      <c r="M33" s="400"/>
      <c r="N33" s="283"/>
      <c r="O33" s="208"/>
      <c r="P33" s="208"/>
      <c r="Q33" s="208"/>
      <c r="R33" s="208"/>
      <c r="S33" s="208"/>
      <c r="T33" s="208"/>
    </row>
    <row r="34" spans="1:20" s="183" customFormat="1" ht="30" customHeight="1" x14ac:dyDescent="0.3">
      <c r="A34" s="208"/>
      <c r="B34" s="212"/>
      <c r="C34" s="395"/>
      <c r="D34" s="279" t="s">
        <v>358</v>
      </c>
      <c r="E34" s="457" t="s">
        <v>279</v>
      </c>
      <c r="F34" s="457" t="s">
        <v>279</v>
      </c>
      <c r="G34" s="457" t="s">
        <v>279</v>
      </c>
      <c r="H34" s="457" t="s">
        <v>279</v>
      </c>
      <c r="I34" s="457" t="s">
        <v>279</v>
      </c>
      <c r="J34" s="457" t="s">
        <v>279</v>
      </c>
      <c r="K34" s="412" t="s">
        <v>276</v>
      </c>
      <c r="L34" s="474"/>
      <c r="M34" s="500" t="s">
        <v>278</v>
      </c>
      <c r="N34" s="501" t="s">
        <v>279</v>
      </c>
      <c r="O34" s="208"/>
      <c r="P34" s="208"/>
      <c r="Q34" s="208"/>
      <c r="R34" s="208"/>
      <c r="S34" s="208"/>
      <c r="T34" s="208"/>
    </row>
    <row r="35" spans="1:20" s="183" customFormat="1" ht="30" customHeight="1" x14ac:dyDescent="0.3">
      <c r="A35" s="208"/>
      <c r="B35" s="212"/>
      <c r="C35" s="395"/>
      <c r="D35" s="279" t="s">
        <v>280</v>
      </c>
      <c r="E35" s="457" t="s">
        <v>279</v>
      </c>
      <c r="F35" s="457" t="s">
        <v>279</v>
      </c>
      <c r="G35" s="457" t="s">
        <v>279</v>
      </c>
      <c r="H35" s="457" t="s">
        <v>279</v>
      </c>
      <c r="I35" s="457" t="s">
        <v>279</v>
      </c>
      <c r="J35" s="457" t="s">
        <v>279</v>
      </c>
      <c r="K35" s="412" t="s">
        <v>276</v>
      </c>
      <c r="L35" s="208"/>
      <c r="M35" s="500" t="s">
        <v>278</v>
      </c>
      <c r="N35" s="501" t="s">
        <v>279</v>
      </c>
      <c r="O35" s="208"/>
      <c r="P35" s="208"/>
      <c r="Q35" s="208"/>
      <c r="R35" s="208"/>
      <c r="S35" s="208"/>
      <c r="T35" s="208"/>
    </row>
    <row r="36" spans="1:20" s="183" customFormat="1" ht="20.149999999999999" customHeight="1" x14ac:dyDescent="0.3">
      <c r="A36" s="208"/>
      <c r="B36" s="212"/>
      <c r="C36" s="481"/>
      <c r="D36" s="279"/>
      <c r="E36" s="400"/>
      <c r="F36" s="400"/>
      <c r="G36" s="400"/>
      <c r="H36" s="400"/>
      <c r="I36" s="400"/>
      <c r="J36" s="412"/>
      <c r="K36" s="412"/>
      <c r="L36" s="400"/>
      <c r="M36" s="400"/>
      <c r="N36" s="283"/>
      <c r="O36" s="208"/>
      <c r="P36" s="208"/>
      <c r="Q36" s="208"/>
      <c r="R36" s="208"/>
      <c r="S36" s="208"/>
      <c r="T36" s="208"/>
    </row>
    <row r="37" spans="1:20" s="460" customFormat="1" ht="30" customHeight="1" x14ac:dyDescent="0.3">
      <c r="A37" s="474"/>
      <c r="B37" s="496"/>
      <c r="C37" s="388">
        <v>3.3</v>
      </c>
      <c r="D37" s="264" t="s">
        <v>111</v>
      </c>
      <c r="E37" s="644"/>
      <c r="F37" s="645"/>
      <c r="G37" s="645"/>
      <c r="H37" s="645"/>
      <c r="I37" s="645"/>
      <c r="J37" s="646"/>
      <c r="K37" s="503"/>
      <c r="L37" s="474"/>
      <c r="M37" s="631" t="s">
        <v>401</v>
      </c>
      <c r="N37" s="631"/>
      <c r="O37" s="631"/>
      <c r="P37" s="631"/>
      <c r="Q37" s="631"/>
      <c r="R37" s="631"/>
      <c r="S37" s="474"/>
      <c r="T37" s="474"/>
    </row>
    <row r="38" spans="1:20" s="183" customFormat="1" ht="25" customHeight="1" x14ac:dyDescent="0.3">
      <c r="A38" s="208"/>
      <c r="B38" s="206">
        <v>4</v>
      </c>
      <c r="C38" s="622" t="s">
        <v>98</v>
      </c>
      <c r="D38" s="623"/>
      <c r="E38" s="401"/>
      <c r="F38" s="401"/>
      <c r="G38" s="401"/>
      <c r="H38" s="401"/>
      <c r="I38" s="401"/>
      <c r="J38" s="471"/>
      <c r="K38" s="471"/>
      <c r="L38" s="208"/>
      <c r="M38" s="472"/>
      <c r="N38" s="271"/>
      <c r="O38" s="208"/>
      <c r="P38" s="208"/>
      <c r="Q38" s="208"/>
      <c r="R38" s="208"/>
      <c r="S38" s="208"/>
      <c r="T38" s="208"/>
    </row>
    <row r="39" spans="1:20" s="183" customFormat="1" ht="25" customHeight="1" x14ac:dyDescent="0.3">
      <c r="A39" s="208"/>
      <c r="B39" s="212"/>
      <c r="C39" s="207">
        <v>4.0999999999999996</v>
      </c>
      <c r="D39" s="396" t="s">
        <v>97</v>
      </c>
      <c r="E39" s="272"/>
      <c r="F39" s="272"/>
      <c r="G39" s="272"/>
      <c r="H39" s="272"/>
      <c r="I39" s="272"/>
      <c r="J39" s="273"/>
      <c r="K39" s="248"/>
      <c r="L39" s="208"/>
      <c r="M39" s="472"/>
      <c r="N39" s="271"/>
      <c r="O39" s="208"/>
      <c r="P39" s="208"/>
      <c r="Q39" s="208"/>
      <c r="R39" s="208"/>
      <c r="S39" s="208"/>
      <c r="T39" s="208"/>
    </row>
    <row r="40" spans="1:20" s="183" customFormat="1" ht="25" customHeight="1" x14ac:dyDescent="0.3">
      <c r="A40" s="208"/>
      <c r="B40" s="212"/>
      <c r="C40" s="207"/>
      <c r="D40" s="279" t="s">
        <v>135</v>
      </c>
      <c r="E40" s="636"/>
      <c r="F40" s="637"/>
      <c r="G40" s="637"/>
      <c r="H40" s="637"/>
      <c r="I40" s="637"/>
      <c r="J40" s="638"/>
      <c r="K40" s="606" t="s">
        <v>264</v>
      </c>
      <c r="L40" s="208"/>
      <c r="M40" s="631" t="s">
        <v>399</v>
      </c>
      <c r="N40" s="631"/>
      <c r="O40" s="631"/>
      <c r="P40" s="631"/>
      <c r="Q40" s="631"/>
      <c r="R40" s="631"/>
      <c r="S40" s="208"/>
      <c r="T40" s="208"/>
    </row>
    <row r="41" spans="1:20" s="183" customFormat="1" ht="30" customHeight="1" x14ac:dyDescent="0.3">
      <c r="A41" s="208"/>
      <c r="B41" s="212"/>
      <c r="C41" s="207"/>
      <c r="D41" s="279" t="s">
        <v>143</v>
      </c>
      <c r="E41" s="636"/>
      <c r="F41" s="637"/>
      <c r="G41" s="637"/>
      <c r="H41" s="637"/>
      <c r="I41" s="637"/>
      <c r="J41" s="638"/>
      <c r="K41" s="606"/>
      <c r="L41" s="208"/>
      <c r="M41" s="630"/>
      <c r="N41" s="630"/>
      <c r="O41" s="630"/>
      <c r="P41" s="630"/>
      <c r="Q41" s="630"/>
      <c r="R41" s="630"/>
      <c r="S41" s="208"/>
      <c r="T41" s="208"/>
    </row>
    <row r="42" spans="1:20" s="183" customFormat="1" ht="30" customHeight="1" x14ac:dyDescent="0.3">
      <c r="A42" s="208"/>
      <c r="B42" s="244"/>
      <c r="C42" s="270"/>
      <c r="D42" s="279" t="s">
        <v>96</v>
      </c>
      <c r="E42" s="461" t="s">
        <v>283</v>
      </c>
      <c r="F42" s="462" t="s">
        <v>283</v>
      </c>
      <c r="G42" s="462" t="s">
        <v>283</v>
      </c>
      <c r="H42" s="462" t="s">
        <v>283</v>
      </c>
      <c r="I42" s="462" t="s">
        <v>283</v>
      </c>
      <c r="J42" s="494" t="s">
        <v>283</v>
      </c>
      <c r="K42" s="412" t="s">
        <v>276</v>
      </c>
      <c r="L42" s="208"/>
      <c r="M42" s="501" t="s">
        <v>414</v>
      </c>
      <c r="N42" s="501" t="s">
        <v>9</v>
      </c>
      <c r="O42" s="501" t="s">
        <v>281</v>
      </c>
      <c r="P42" s="281" t="s">
        <v>11</v>
      </c>
      <c r="Q42" s="280" t="s">
        <v>415</v>
      </c>
      <c r="R42" s="281" t="s">
        <v>282</v>
      </c>
      <c r="S42" s="208"/>
      <c r="T42" s="208"/>
    </row>
    <row r="43" spans="1:20" s="183" customFormat="1" ht="30" customHeight="1" x14ac:dyDescent="0.3">
      <c r="A43" s="208"/>
      <c r="B43" s="212"/>
      <c r="C43" s="270"/>
      <c r="D43" s="279" t="s">
        <v>344</v>
      </c>
      <c r="E43" s="296"/>
      <c r="F43" s="296"/>
      <c r="G43" s="296"/>
      <c r="H43" s="296"/>
      <c r="I43" s="296"/>
      <c r="J43" s="297"/>
      <c r="K43" s="412" t="s">
        <v>265</v>
      </c>
      <c r="L43" s="208"/>
      <c r="M43" s="483"/>
      <c r="N43" s="283"/>
      <c r="O43" s="208"/>
      <c r="P43" s="208"/>
      <c r="Q43" s="208"/>
      <c r="R43" s="208"/>
      <c r="S43" s="208"/>
      <c r="T43" s="208"/>
    </row>
    <row r="44" spans="1:20" s="183" customFormat="1" ht="15" customHeight="1" x14ac:dyDescent="0.3">
      <c r="A44" s="208"/>
      <c r="B44" s="212"/>
      <c r="C44" s="270"/>
      <c r="D44" s="279"/>
      <c r="E44" s="484"/>
      <c r="F44" s="484"/>
      <c r="G44" s="484"/>
      <c r="H44" s="484"/>
      <c r="I44" s="484"/>
      <c r="J44" s="485"/>
      <c r="K44" s="412"/>
      <c r="L44" s="208"/>
      <c r="M44" s="483"/>
      <c r="N44" s="283"/>
      <c r="O44" s="208"/>
      <c r="P44" s="208"/>
      <c r="Q44" s="208"/>
      <c r="R44" s="208"/>
      <c r="S44" s="208"/>
      <c r="T44" s="208"/>
    </row>
    <row r="45" spans="1:20" s="460" customFormat="1" ht="55" customHeight="1" x14ac:dyDescent="0.3">
      <c r="A45" s="474"/>
      <c r="B45" s="475"/>
      <c r="C45" s="207">
        <v>4.2</v>
      </c>
      <c r="D45" s="269" t="s">
        <v>373</v>
      </c>
      <c r="E45" s="636"/>
      <c r="F45" s="637"/>
      <c r="G45" s="637"/>
      <c r="H45" s="637"/>
      <c r="I45" s="637"/>
      <c r="J45" s="638"/>
      <c r="K45" s="504"/>
      <c r="L45" s="474"/>
      <c r="M45" s="631" t="s">
        <v>400</v>
      </c>
      <c r="N45" s="631"/>
      <c r="O45" s="631"/>
      <c r="P45" s="631"/>
      <c r="Q45" s="631"/>
      <c r="R45" s="631"/>
      <c r="S45" s="474"/>
      <c r="T45" s="474"/>
    </row>
    <row r="46" spans="1:20" s="183" customFormat="1" ht="25" customHeight="1" x14ac:dyDescent="0.3">
      <c r="A46" s="208"/>
      <c r="B46" s="212"/>
      <c r="C46" s="489"/>
      <c r="D46" s="396" t="s">
        <v>374</v>
      </c>
      <c r="E46" s="486"/>
      <c r="F46" s="487"/>
      <c r="G46" s="487"/>
      <c r="H46" s="487"/>
      <c r="I46" s="487"/>
      <c r="J46" s="488"/>
      <c r="K46" s="412"/>
      <c r="L46" s="208"/>
      <c r="M46" s="483"/>
      <c r="N46" s="283"/>
      <c r="O46" s="208"/>
      <c r="P46" s="208"/>
      <c r="Q46" s="208"/>
      <c r="R46" s="208"/>
      <c r="S46" s="208"/>
      <c r="T46" s="208"/>
    </row>
    <row r="47" spans="1:20" s="183" customFormat="1" ht="25" customHeight="1" x14ac:dyDescent="0.3">
      <c r="A47" s="208"/>
      <c r="B47" s="212"/>
      <c r="C47" s="489"/>
      <c r="D47" s="279" t="s">
        <v>361</v>
      </c>
      <c r="E47" s="463"/>
      <c r="F47" s="463"/>
      <c r="G47" s="463"/>
      <c r="H47" s="463"/>
      <c r="I47" s="463"/>
      <c r="J47" s="464"/>
      <c r="K47" s="412" t="s">
        <v>265</v>
      </c>
      <c r="L47" s="208"/>
      <c r="M47" s="483"/>
      <c r="N47" s="283"/>
      <c r="O47" s="208"/>
      <c r="P47" s="208"/>
      <c r="Q47" s="208"/>
      <c r="R47" s="208"/>
      <c r="S47" s="208"/>
      <c r="T47" s="208"/>
    </row>
    <row r="48" spans="1:20" s="183" customFormat="1" ht="25" customHeight="1" x14ac:dyDescent="0.3">
      <c r="A48" s="208"/>
      <c r="B48" s="212"/>
      <c r="C48" s="489"/>
      <c r="D48" s="279" t="s">
        <v>364</v>
      </c>
      <c r="E48" s="463"/>
      <c r="F48" s="463"/>
      <c r="G48" s="463"/>
      <c r="H48" s="463"/>
      <c r="I48" s="463"/>
      <c r="J48" s="464"/>
      <c r="K48" s="412" t="s">
        <v>265</v>
      </c>
      <c r="L48" s="208"/>
      <c r="M48" s="483"/>
      <c r="N48" s="283"/>
      <c r="O48" s="208"/>
      <c r="P48" s="208"/>
      <c r="Q48" s="208"/>
      <c r="R48" s="208"/>
      <c r="S48" s="208"/>
      <c r="T48" s="208"/>
    </row>
    <row r="49" spans="1:20" s="183" customFormat="1" ht="25" customHeight="1" x14ac:dyDescent="0.3">
      <c r="A49" s="208"/>
      <c r="B49" s="212"/>
      <c r="C49" s="489"/>
      <c r="D49" s="279" t="s">
        <v>362</v>
      </c>
      <c r="E49" s="463"/>
      <c r="F49" s="463"/>
      <c r="G49" s="463"/>
      <c r="H49" s="463"/>
      <c r="I49" s="463"/>
      <c r="J49" s="464"/>
      <c r="K49" s="412" t="s">
        <v>265</v>
      </c>
      <c r="L49" s="208"/>
      <c r="M49" s="483"/>
      <c r="N49" s="283"/>
      <c r="O49" s="208"/>
      <c r="P49" s="208"/>
      <c r="Q49" s="208"/>
      <c r="R49" s="208"/>
      <c r="S49" s="208"/>
      <c r="T49" s="208"/>
    </row>
    <row r="50" spans="1:20" s="183" customFormat="1" ht="25" customHeight="1" x14ac:dyDescent="0.3">
      <c r="A50" s="208"/>
      <c r="B50" s="212"/>
      <c r="C50" s="489"/>
      <c r="D50" s="279" t="s">
        <v>365</v>
      </c>
      <c r="E50" s="463"/>
      <c r="F50" s="463"/>
      <c r="G50" s="463"/>
      <c r="H50" s="463"/>
      <c r="I50" s="463"/>
      <c r="J50" s="464"/>
      <c r="K50" s="412" t="s">
        <v>265</v>
      </c>
      <c r="L50" s="208"/>
      <c r="M50" s="483"/>
      <c r="N50" s="283"/>
      <c r="O50" s="208"/>
      <c r="P50" s="208"/>
      <c r="Q50" s="208"/>
      <c r="R50" s="208"/>
      <c r="S50" s="208"/>
      <c r="T50" s="208"/>
    </row>
    <row r="51" spans="1:20" s="183" customFormat="1" ht="25" customHeight="1" x14ac:dyDescent="0.3">
      <c r="A51" s="208"/>
      <c r="B51" s="212"/>
      <c r="C51" s="489"/>
      <c r="D51" s="396" t="s">
        <v>363</v>
      </c>
      <c r="E51" s="490" t="e">
        <f>E47/(E47+E49)</f>
        <v>#DIV/0!</v>
      </c>
      <c r="F51" s="490" t="e">
        <f t="shared" ref="F51:J51" si="0">F47/(F47+F49)</f>
        <v>#DIV/0!</v>
      </c>
      <c r="G51" s="490" t="e">
        <f t="shared" si="0"/>
        <v>#DIV/0!</v>
      </c>
      <c r="H51" s="490" t="e">
        <f t="shared" si="0"/>
        <v>#DIV/0!</v>
      </c>
      <c r="I51" s="490" t="e">
        <f t="shared" si="0"/>
        <v>#DIV/0!</v>
      </c>
      <c r="J51" s="491" t="e">
        <f t="shared" si="0"/>
        <v>#DIV/0!</v>
      </c>
      <c r="K51" s="412"/>
      <c r="L51" s="208"/>
      <c r="M51" s="483"/>
      <c r="N51" s="283"/>
      <c r="O51" s="208"/>
      <c r="P51" s="208"/>
      <c r="Q51" s="208"/>
      <c r="R51" s="208"/>
      <c r="S51" s="208"/>
      <c r="T51" s="208"/>
    </row>
    <row r="52" spans="1:20" s="183" customFormat="1" ht="25" customHeight="1" x14ac:dyDescent="0.3">
      <c r="A52" s="208"/>
      <c r="B52" s="212"/>
      <c r="C52" s="489"/>
      <c r="D52" s="396" t="s">
        <v>366</v>
      </c>
      <c r="E52" s="490" t="e">
        <f>E48/E50</f>
        <v>#DIV/0!</v>
      </c>
      <c r="F52" s="490" t="e">
        <f t="shared" ref="F52:J52" si="1">F48/F50</f>
        <v>#DIV/0!</v>
      </c>
      <c r="G52" s="490" t="e">
        <f t="shared" si="1"/>
        <v>#DIV/0!</v>
      </c>
      <c r="H52" s="490" t="e">
        <f t="shared" si="1"/>
        <v>#DIV/0!</v>
      </c>
      <c r="I52" s="490" t="e">
        <f t="shared" si="1"/>
        <v>#DIV/0!</v>
      </c>
      <c r="J52" s="491" t="e">
        <f t="shared" si="1"/>
        <v>#DIV/0!</v>
      </c>
      <c r="K52" s="412"/>
      <c r="L52" s="208"/>
      <c r="M52" s="483"/>
      <c r="N52" s="283"/>
      <c r="O52" s="208"/>
      <c r="P52" s="208"/>
      <c r="Q52" s="208"/>
      <c r="R52" s="208"/>
      <c r="S52" s="208"/>
      <c r="T52" s="208"/>
    </row>
    <row r="53" spans="1:20" s="183" customFormat="1" ht="15" customHeight="1" x14ac:dyDescent="0.3">
      <c r="A53" s="208"/>
      <c r="B53" s="212"/>
      <c r="C53" s="489"/>
      <c r="D53" s="396"/>
      <c r="E53" s="484"/>
      <c r="F53" s="484"/>
      <c r="G53" s="484"/>
      <c r="H53" s="484"/>
      <c r="I53" s="484"/>
      <c r="J53" s="485"/>
      <c r="K53" s="412"/>
      <c r="L53" s="208"/>
      <c r="M53" s="483"/>
      <c r="N53" s="283"/>
      <c r="O53" s="208"/>
      <c r="P53" s="208"/>
      <c r="Q53" s="208"/>
      <c r="R53" s="208"/>
      <c r="S53" s="208"/>
      <c r="T53" s="208"/>
    </row>
    <row r="54" spans="1:20" s="183" customFormat="1" ht="25" customHeight="1" x14ac:dyDescent="0.3">
      <c r="A54" s="208"/>
      <c r="B54" s="212"/>
      <c r="C54" s="489"/>
      <c r="D54" s="396" t="s">
        <v>367</v>
      </c>
      <c r="E54" s="484"/>
      <c r="F54" s="484"/>
      <c r="G54" s="484"/>
      <c r="H54" s="484"/>
      <c r="I54" s="484"/>
      <c r="J54" s="485"/>
      <c r="K54" s="412"/>
      <c r="L54" s="208"/>
      <c r="M54" s="483"/>
      <c r="N54" s="283"/>
      <c r="O54" s="208"/>
      <c r="P54" s="208"/>
      <c r="Q54" s="208"/>
      <c r="R54" s="208"/>
      <c r="S54" s="208"/>
      <c r="T54" s="208"/>
    </row>
    <row r="55" spans="1:20" s="183" customFormat="1" ht="25" customHeight="1" x14ac:dyDescent="0.3">
      <c r="A55" s="208"/>
      <c r="B55" s="212"/>
      <c r="C55" s="489"/>
      <c r="D55" s="279" t="s">
        <v>368</v>
      </c>
      <c r="E55" s="463"/>
      <c r="F55" s="463"/>
      <c r="G55" s="463"/>
      <c r="H55" s="463"/>
      <c r="I55" s="463"/>
      <c r="J55" s="464"/>
      <c r="K55" s="412" t="s">
        <v>265</v>
      </c>
      <c r="L55" s="208"/>
      <c r="M55" s="483"/>
      <c r="N55" s="283"/>
      <c r="O55" s="208"/>
      <c r="P55" s="208"/>
      <c r="Q55" s="208"/>
      <c r="R55" s="208"/>
      <c r="S55" s="208"/>
      <c r="T55" s="208"/>
    </row>
    <row r="56" spans="1:20" s="183" customFormat="1" ht="25" customHeight="1" x14ac:dyDescent="0.3">
      <c r="A56" s="208"/>
      <c r="B56" s="212"/>
      <c r="C56" s="489"/>
      <c r="D56" s="279" t="s">
        <v>370</v>
      </c>
      <c r="E56" s="463"/>
      <c r="F56" s="463"/>
      <c r="G56" s="463"/>
      <c r="H56" s="463"/>
      <c r="I56" s="463"/>
      <c r="J56" s="464"/>
      <c r="K56" s="412" t="s">
        <v>265</v>
      </c>
      <c r="L56" s="208"/>
      <c r="M56" s="483"/>
      <c r="N56" s="283"/>
      <c r="O56" s="208"/>
      <c r="P56" s="208"/>
      <c r="Q56" s="208"/>
      <c r="R56" s="208"/>
      <c r="S56" s="208"/>
      <c r="T56" s="208"/>
    </row>
    <row r="57" spans="1:20" s="183" customFormat="1" ht="25" customHeight="1" x14ac:dyDescent="0.3">
      <c r="A57" s="208"/>
      <c r="B57" s="212"/>
      <c r="C57" s="489"/>
      <c r="D57" s="279" t="s">
        <v>369</v>
      </c>
      <c r="E57" s="463"/>
      <c r="F57" s="463"/>
      <c r="G57" s="463"/>
      <c r="H57" s="463"/>
      <c r="I57" s="463"/>
      <c r="J57" s="464"/>
      <c r="K57" s="412" t="s">
        <v>265</v>
      </c>
      <c r="L57" s="208"/>
      <c r="M57" s="483"/>
      <c r="N57" s="283"/>
      <c r="O57" s="208"/>
      <c r="P57" s="208"/>
      <c r="Q57" s="208"/>
      <c r="R57" s="208"/>
      <c r="S57" s="208"/>
      <c r="T57" s="208"/>
    </row>
    <row r="58" spans="1:20" s="183" customFormat="1" ht="25" customHeight="1" x14ac:dyDescent="0.3">
      <c r="A58" s="208"/>
      <c r="B58" s="212"/>
      <c r="C58" s="489"/>
      <c r="D58" s="279" t="s">
        <v>370</v>
      </c>
      <c r="E58" s="463"/>
      <c r="F58" s="463"/>
      <c r="G58" s="463"/>
      <c r="H58" s="463"/>
      <c r="I58" s="463"/>
      <c r="J58" s="464"/>
      <c r="K58" s="412" t="s">
        <v>265</v>
      </c>
      <c r="L58" s="208"/>
      <c r="M58" s="483"/>
      <c r="N58" s="283"/>
      <c r="O58" s="208"/>
      <c r="P58" s="208"/>
      <c r="Q58" s="208"/>
      <c r="R58" s="208"/>
      <c r="S58" s="208"/>
      <c r="T58" s="208"/>
    </row>
    <row r="59" spans="1:20" s="183" customFormat="1" ht="25" customHeight="1" x14ac:dyDescent="0.3">
      <c r="A59" s="208"/>
      <c r="B59" s="212"/>
      <c r="C59" s="489"/>
      <c r="D59" s="396" t="s">
        <v>372</v>
      </c>
      <c r="E59" s="490" t="e">
        <f>E55/(E55+E57)</f>
        <v>#DIV/0!</v>
      </c>
      <c r="F59" s="490" t="e">
        <f t="shared" ref="F59:J59" si="2">F55/(F55+F57)</f>
        <v>#DIV/0!</v>
      </c>
      <c r="G59" s="490" t="e">
        <f t="shared" si="2"/>
        <v>#DIV/0!</v>
      </c>
      <c r="H59" s="490" t="e">
        <f t="shared" si="2"/>
        <v>#DIV/0!</v>
      </c>
      <c r="I59" s="490" t="e">
        <f t="shared" si="2"/>
        <v>#DIV/0!</v>
      </c>
      <c r="J59" s="491" t="e">
        <f t="shared" si="2"/>
        <v>#DIV/0!</v>
      </c>
      <c r="K59" s="412"/>
      <c r="L59" s="208"/>
      <c r="M59" s="483"/>
      <c r="N59" s="283"/>
      <c r="O59" s="208"/>
      <c r="P59" s="208"/>
      <c r="Q59" s="208"/>
      <c r="R59" s="208"/>
      <c r="S59" s="208"/>
      <c r="T59" s="208"/>
    </row>
    <row r="60" spans="1:20" s="183" customFormat="1" ht="25" customHeight="1" x14ac:dyDescent="0.3">
      <c r="A60" s="208"/>
      <c r="B60" s="212"/>
      <c r="C60" s="489"/>
      <c r="D60" s="396" t="s">
        <v>371</v>
      </c>
      <c r="E60" s="490" t="e">
        <f>E56/E58</f>
        <v>#DIV/0!</v>
      </c>
      <c r="F60" s="490" t="e">
        <f t="shared" ref="F60:J60" si="3">F56/F58</f>
        <v>#DIV/0!</v>
      </c>
      <c r="G60" s="490" t="e">
        <f t="shared" si="3"/>
        <v>#DIV/0!</v>
      </c>
      <c r="H60" s="490" t="e">
        <f t="shared" si="3"/>
        <v>#DIV/0!</v>
      </c>
      <c r="I60" s="490" t="e">
        <f t="shared" si="3"/>
        <v>#DIV/0!</v>
      </c>
      <c r="J60" s="491" t="e">
        <f t="shared" si="3"/>
        <v>#DIV/0!</v>
      </c>
      <c r="K60" s="412"/>
      <c r="L60" s="208"/>
      <c r="M60" s="483"/>
      <c r="N60" s="283"/>
      <c r="O60" s="208"/>
      <c r="P60" s="208"/>
      <c r="Q60" s="208"/>
      <c r="R60" s="208"/>
      <c r="S60" s="208"/>
      <c r="T60" s="208"/>
    </row>
    <row r="61" spans="1:20" s="183" customFormat="1" ht="15" customHeight="1" x14ac:dyDescent="0.3">
      <c r="A61" s="208"/>
      <c r="B61" s="212"/>
      <c r="C61" s="489"/>
      <c r="D61" s="396"/>
      <c r="E61" s="490"/>
      <c r="F61" s="490"/>
      <c r="G61" s="490"/>
      <c r="H61" s="490"/>
      <c r="I61" s="490"/>
      <c r="J61" s="491"/>
      <c r="K61" s="412"/>
      <c r="L61" s="208"/>
      <c r="M61" s="483"/>
      <c r="N61" s="283"/>
      <c r="O61" s="208"/>
      <c r="P61" s="208"/>
      <c r="Q61" s="208"/>
      <c r="R61" s="208"/>
      <c r="S61" s="208"/>
      <c r="T61" s="208"/>
    </row>
    <row r="62" spans="1:20" s="183" customFormat="1" ht="45" customHeight="1" x14ac:dyDescent="0.3">
      <c r="A62" s="208"/>
      <c r="B62" s="281"/>
      <c r="C62" s="497">
        <v>4.3</v>
      </c>
      <c r="D62" s="498" t="s">
        <v>343</v>
      </c>
      <c r="E62" s="641"/>
      <c r="F62" s="642"/>
      <c r="G62" s="642"/>
      <c r="H62" s="642"/>
      <c r="I62" s="642"/>
      <c r="J62" s="643"/>
      <c r="K62" s="505" t="s">
        <v>264</v>
      </c>
      <c r="L62" s="208"/>
      <c r="M62" s="630" t="s">
        <v>401</v>
      </c>
      <c r="N62" s="630"/>
      <c r="O62" s="631"/>
      <c r="P62" s="631"/>
      <c r="Q62" s="631"/>
      <c r="R62" s="631"/>
      <c r="S62" s="208"/>
      <c r="T62" s="208"/>
    </row>
    <row r="63" spans="1:20" s="178" customFormat="1" ht="28" customHeight="1" x14ac:dyDescent="0.3">
      <c r="A63" s="192"/>
      <c r="B63" s="499">
        <v>5</v>
      </c>
      <c r="C63" s="634" t="s">
        <v>342</v>
      </c>
      <c r="D63" s="635"/>
      <c r="E63" s="465" t="s">
        <v>279</v>
      </c>
      <c r="F63" s="466" t="s">
        <v>279</v>
      </c>
      <c r="G63" s="466" t="s">
        <v>279</v>
      </c>
      <c r="H63" s="466" t="s">
        <v>279</v>
      </c>
      <c r="I63" s="466" t="s">
        <v>279</v>
      </c>
      <c r="J63" s="495" t="s">
        <v>279</v>
      </c>
      <c r="K63" s="505" t="s">
        <v>276</v>
      </c>
      <c r="L63" s="208"/>
      <c r="M63" s="500" t="s">
        <v>278</v>
      </c>
      <c r="N63" s="501" t="s">
        <v>279</v>
      </c>
      <c r="O63" s="506"/>
      <c r="P63" s="192"/>
      <c r="Q63" s="192"/>
      <c r="R63" s="192"/>
      <c r="S63" s="192"/>
      <c r="T63" s="192"/>
    </row>
    <row r="64" spans="1:20" s="178" customFormat="1" x14ac:dyDescent="0.3">
      <c r="A64" s="192"/>
      <c r="B64" s="193"/>
      <c r="C64" s="193"/>
      <c r="D64" s="193"/>
      <c r="K64" s="192"/>
      <c r="L64" s="192"/>
      <c r="M64" s="192"/>
      <c r="N64" s="192"/>
      <c r="O64" s="192"/>
      <c r="P64" s="192"/>
      <c r="Q64" s="192"/>
      <c r="R64" s="192"/>
      <c r="S64" s="192"/>
      <c r="T64" s="192"/>
    </row>
    <row r="65" spans="1:20" s="178" customFormat="1" x14ac:dyDescent="0.3">
      <c r="A65" s="192"/>
      <c r="B65" s="193"/>
      <c r="C65" s="193"/>
      <c r="D65" s="193"/>
      <c r="K65" s="192"/>
      <c r="L65" s="192"/>
      <c r="M65" s="192"/>
      <c r="N65" s="192"/>
      <c r="O65" s="192"/>
      <c r="P65" s="192"/>
      <c r="Q65" s="192"/>
      <c r="R65" s="192"/>
      <c r="S65" s="192"/>
      <c r="T65" s="192"/>
    </row>
    <row r="66" spans="1:20" s="178" customFormat="1" x14ac:dyDescent="0.3">
      <c r="A66" s="192"/>
      <c r="B66" s="193"/>
      <c r="C66" s="193"/>
      <c r="D66" s="193"/>
      <c r="K66" s="192"/>
      <c r="L66" s="192"/>
      <c r="M66" s="192"/>
      <c r="N66" s="192"/>
      <c r="O66" s="192"/>
      <c r="P66" s="192"/>
      <c r="Q66" s="192"/>
      <c r="R66" s="192"/>
      <c r="S66" s="192"/>
      <c r="T66" s="192"/>
    </row>
    <row r="67" spans="1:20" s="178" customFormat="1" x14ac:dyDescent="0.3">
      <c r="A67" s="192"/>
      <c r="B67" s="193"/>
      <c r="C67" s="193"/>
      <c r="D67" s="193"/>
      <c r="K67" s="192"/>
      <c r="L67" s="192"/>
      <c r="M67" s="192"/>
      <c r="N67" s="192"/>
      <c r="O67" s="192"/>
      <c r="P67" s="192"/>
      <c r="Q67" s="192"/>
      <c r="R67" s="192"/>
      <c r="S67" s="192"/>
      <c r="T67" s="192"/>
    </row>
    <row r="68" spans="1:20" s="178" customFormat="1" x14ac:dyDescent="0.3">
      <c r="A68" s="192"/>
      <c r="B68" s="193"/>
      <c r="C68" s="193"/>
      <c r="D68" s="193"/>
      <c r="K68" s="192"/>
      <c r="L68" s="192"/>
      <c r="M68" s="192"/>
      <c r="N68" s="192"/>
      <c r="O68" s="192"/>
      <c r="P68" s="192"/>
      <c r="Q68" s="192"/>
      <c r="R68" s="192"/>
      <c r="S68" s="192"/>
      <c r="T68" s="192"/>
    </row>
    <row r="69" spans="1:20" x14ac:dyDescent="0.3">
      <c r="A69" s="196"/>
      <c r="B69" s="194"/>
      <c r="C69" s="194"/>
      <c r="D69" s="194"/>
      <c r="K69" s="196"/>
      <c r="L69" s="196"/>
      <c r="M69" s="196"/>
      <c r="N69" s="196"/>
      <c r="O69" s="196"/>
      <c r="P69" s="196"/>
      <c r="Q69" s="196"/>
      <c r="R69" s="196"/>
      <c r="S69" s="196"/>
      <c r="T69" s="196"/>
    </row>
    <row r="70" spans="1:20" x14ac:dyDescent="0.3">
      <c r="A70" s="196"/>
      <c r="B70" s="194"/>
      <c r="C70" s="194"/>
      <c r="D70" s="194"/>
      <c r="K70" s="196"/>
      <c r="L70" s="196"/>
      <c r="M70" s="196"/>
      <c r="N70" s="196"/>
      <c r="O70" s="196"/>
      <c r="P70" s="196"/>
      <c r="Q70" s="196"/>
      <c r="R70" s="196"/>
      <c r="S70" s="196"/>
      <c r="T70" s="196"/>
    </row>
    <row r="71" spans="1:20" x14ac:dyDescent="0.3">
      <c r="A71" s="196"/>
      <c r="B71" s="194"/>
      <c r="C71" s="194"/>
      <c r="D71" s="194"/>
      <c r="K71" s="196"/>
      <c r="L71" s="196"/>
      <c r="M71" s="196"/>
      <c r="N71" s="196"/>
      <c r="O71" s="196"/>
      <c r="P71" s="196"/>
      <c r="Q71" s="196"/>
      <c r="R71" s="196"/>
      <c r="S71" s="196"/>
      <c r="T71" s="196"/>
    </row>
    <row r="72" spans="1:20" x14ac:dyDescent="0.3">
      <c r="A72" s="196"/>
      <c r="B72" s="194"/>
      <c r="C72" s="194"/>
      <c r="D72" s="194"/>
      <c r="K72" s="196"/>
      <c r="L72" s="196"/>
      <c r="M72" s="196"/>
      <c r="N72" s="196"/>
      <c r="O72" s="196"/>
      <c r="P72" s="196"/>
      <c r="Q72" s="196"/>
      <c r="R72" s="196"/>
      <c r="S72" s="196"/>
      <c r="T72" s="196"/>
    </row>
    <row r="73" spans="1:20" x14ac:dyDescent="0.3">
      <c r="A73" s="196"/>
      <c r="B73" s="194"/>
      <c r="C73" s="194"/>
      <c r="D73" s="194"/>
      <c r="K73" s="196"/>
      <c r="L73" s="196"/>
      <c r="M73" s="196"/>
      <c r="N73" s="196"/>
      <c r="O73" s="196"/>
      <c r="P73" s="196"/>
      <c r="Q73" s="196"/>
      <c r="R73" s="196"/>
      <c r="S73" s="196"/>
      <c r="T73" s="196"/>
    </row>
    <row r="74" spans="1:20" x14ac:dyDescent="0.3">
      <c r="A74" s="196"/>
      <c r="B74" s="194"/>
      <c r="C74" s="194"/>
      <c r="D74" s="194"/>
      <c r="K74" s="196"/>
      <c r="L74" s="196"/>
      <c r="M74" s="196"/>
      <c r="N74" s="196"/>
      <c r="O74" s="196"/>
      <c r="P74" s="196"/>
      <c r="Q74" s="196"/>
      <c r="R74" s="196"/>
      <c r="S74" s="196"/>
      <c r="T74" s="196"/>
    </row>
    <row r="75" spans="1:20" x14ac:dyDescent="0.3">
      <c r="A75" s="196"/>
      <c r="B75" s="194"/>
      <c r="C75" s="194"/>
      <c r="D75" s="194"/>
      <c r="K75" s="196"/>
      <c r="L75" s="196"/>
      <c r="M75" s="196"/>
      <c r="N75" s="196"/>
      <c r="O75" s="196"/>
      <c r="P75" s="196"/>
      <c r="Q75" s="196"/>
      <c r="R75" s="196"/>
      <c r="S75" s="196"/>
      <c r="T75" s="196"/>
    </row>
  </sheetData>
  <sheetProtection algorithmName="SHA-512" hashValue="12Am7+RUW18oKDELYiDcyvuTQpK2RjjMcslKUd0jquOIe84w6S1cGazQctcrEx+8adq1w72gon7qHYOS3ej2FQ==" saltValue="ivINpA3XOJJ05iolHkB8qg==" spinCount="100000" sheet="1" objects="1" scenarios="1"/>
  <mergeCells count="31">
    <mergeCell ref="K40:K41"/>
    <mergeCell ref="E40:J41"/>
    <mergeCell ref="C38:D38"/>
    <mergeCell ref="K8:K9"/>
    <mergeCell ref="E17:J17"/>
    <mergeCell ref="E13:J13"/>
    <mergeCell ref="C10:D10"/>
    <mergeCell ref="C11:D11"/>
    <mergeCell ref="E25:J25"/>
    <mergeCell ref="E33:J33"/>
    <mergeCell ref="E37:J37"/>
    <mergeCell ref="E29:J29"/>
    <mergeCell ref="C6:D6"/>
    <mergeCell ref="C7:D7"/>
    <mergeCell ref="C9:D9"/>
    <mergeCell ref="E8:J8"/>
    <mergeCell ref="C63:D63"/>
    <mergeCell ref="E62:J62"/>
    <mergeCell ref="E45:J45"/>
    <mergeCell ref="C1:D1"/>
    <mergeCell ref="C2:D2"/>
    <mergeCell ref="C3:D3"/>
    <mergeCell ref="C4:D4"/>
    <mergeCell ref="C5:D5"/>
    <mergeCell ref="M62:R62"/>
    <mergeCell ref="M16:R16"/>
    <mergeCell ref="M13:R13"/>
    <mergeCell ref="M17:R17"/>
    <mergeCell ref="M37:R37"/>
    <mergeCell ref="M40:R41"/>
    <mergeCell ref="M45:R45"/>
  </mergeCells>
  <dataValidations count="5">
    <dataValidation type="list" allowBlank="1" showInputMessage="1" showErrorMessage="1" sqref="E14:J14 E19:J20 E22:J23 E30:J31 E26:J27" xr:uid="{11C43DAE-1CB6-4DE3-81EE-22CA8C607FC0}">
      <formula1>M14:N14</formula1>
    </dataValidation>
    <dataValidation type="list" allowBlank="1" showInputMessage="1" showErrorMessage="1" sqref="E32:J32 E36:J36 E21:J21 E28:J28 E24:J24" xr:uid="{F2508CAA-F820-431C-8ECC-5E63A2512073}">
      <formula1>$M$20:$N$20</formula1>
    </dataValidation>
    <dataValidation type="list" allowBlank="1" showInputMessage="1" showErrorMessage="1" sqref="E42:J42" xr:uid="{B3A8E5B3-18B8-4206-9459-1635B539B8C9}">
      <formula1>$M$42:$R$42</formula1>
    </dataValidation>
    <dataValidation type="list" allowBlank="1" showInputMessage="1" showErrorMessage="1" sqref="E63:J63" xr:uid="{4BA393D2-2ED6-4F1A-BDA6-B4EFDE094829}">
      <formula1>$M$63:$N$63</formula1>
    </dataValidation>
    <dataValidation type="list" allowBlank="1" showInputMessage="1" showErrorMessage="1" sqref="E34:J35" xr:uid="{D6B071FB-4624-4BB0-8BD7-E4210733AA46}">
      <formula1>$M34:$N34</formula1>
    </dataValidation>
  </dataValidations>
  <pageMargins left="0.7" right="0.7" top="0.75" bottom="0.75" header="0.3" footer="0.3"/>
  <pageSetup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45"/>
  <sheetViews>
    <sheetView rightToLeft="1" workbookViewId="0">
      <pane ySplit="5" topLeftCell="A6" activePane="bottomLeft" state="frozen"/>
      <selection pane="bottomLeft" activeCell="A6" sqref="A6"/>
    </sheetView>
  </sheetViews>
  <sheetFormatPr defaultRowHeight="14" x14ac:dyDescent="0.3"/>
  <cols>
    <col min="1" max="1" width="3.58203125" style="467" customWidth="1"/>
    <col min="2" max="10" width="8.6640625" style="467"/>
    <col min="11" max="11" width="3.58203125" style="467" customWidth="1"/>
    <col min="12" max="12" width="8.6640625" style="467"/>
  </cols>
  <sheetData>
    <row r="2" spans="1:12" ht="15.5" x14ac:dyDescent="0.35">
      <c r="B2" s="600" t="s">
        <v>0</v>
      </c>
      <c r="C2" s="600"/>
      <c r="D2" s="600"/>
      <c r="E2" s="600"/>
      <c r="F2" s="600"/>
      <c r="G2" s="600"/>
      <c r="H2" s="600"/>
      <c r="I2" s="600"/>
      <c r="J2" s="600"/>
    </row>
    <row r="3" spans="1:12" ht="15.5" x14ac:dyDescent="0.35">
      <c r="B3" s="177"/>
      <c r="C3" s="177"/>
      <c r="D3" s="177"/>
      <c r="E3" s="177"/>
      <c r="F3" s="177"/>
      <c r="G3" s="177"/>
      <c r="H3" s="177"/>
      <c r="I3" s="177"/>
      <c r="J3" s="177"/>
    </row>
    <row r="4" spans="1:12" s="153" customFormat="1" ht="45" customHeight="1" x14ac:dyDescent="0.35">
      <c r="A4" s="468"/>
      <c r="B4" s="653" t="s">
        <v>167</v>
      </c>
      <c r="C4" s="653"/>
      <c r="D4" s="653"/>
      <c r="E4" s="653"/>
      <c r="F4" s="653"/>
      <c r="G4" s="653"/>
      <c r="H4" s="653"/>
      <c r="I4" s="653"/>
      <c r="J4" s="653"/>
      <c r="K4" s="468"/>
      <c r="L4" s="468"/>
    </row>
    <row r="5" spans="1:12" ht="20.149999999999999" customHeight="1" x14ac:dyDescent="0.3"/>
    <row r="6" spans="1:12" ht="20.149999999999999" customHeight="1" x14ac:dyDescent="0.3">
      <c r="B6" s="469" t="s">
        <v>120</v>
      </c>
    </row>
    <row r="7" spans="1:12" ht="50.15" customHeight="1" x14ac:dyDescent="0.3">
      <c r="B7" s="654" t="s">
        <v>294</v>
      </c>
      <c r="C7" s="654"/>
      <c r="D7" s="654"/>
      <c r="E7" s="654"/>
      <c r="F7" s="654"/>
      <c r="G7" s="654"/>
      <c r="H7" s="654"/>
      <c r="I7" s="654"/>
      <c r="J7" s="654"/>
    </row>
    <row r="8" spans="1:12" ht="45" customHeight="1" x14ac:dyDescent="0.3">
      <c r="B8" s="655" t="s">
        <v>113</v>
      </c>
      <c r="C8" s="655"/>
      <c r="D8" s="655"/>
      <c r="E8" s="655"/>
      <c r="F8" s="655"/>
      <c r="G8" s="655"/>
      <c r="H8" s="655"/>
      <c r="I8" s="655"/>
      <c r="J8" s="655"/>
    </row>
    <row r="9" spans="1:12" ht="20.149999999999999" customHeight="1" x14ac:dyDescent="0.3">
      <c r="B9" s="652"/>
      <c r="C9" s="652"/>
      <c r="D9" s="652"/>
      <c r="E9" s="652"/>
      <c r="F9" s="652"/>
      <c r="G9" s="652"/>
      <c r="H9" s="652"/>
      <c r="I9" s="652"/>
      <c r="J9" s="652"/>
    </row>
    <row r="10" spans="1:12" ht="20.149999999999999" customHeight="1" x14ac:dyDescent="0.3">
      <c r="B10" s="469" t="s">
        <v>121</v>
      </c>
      <c r="C10" s="470"/>
      <c r="D10" s="470"/>
      <c r="E10" s="470"/>
      <c r="F10" s="470"/>
      <c r="G10" s="470"/>
      <c r="H10" s="470"/>
      <c r="I10" s="470"/>
      <c r="J10" s="470"/>
      <c r="K10" s="470"/>
      <c r="L10" s="470"/>
    </row>
    <row r="11" spans="1:12" ht="20.149999999999999" customHeight="1" x14ac:dyDescent="0.3">
      <c r="B11" s="651" t="s">
        <v>147</v>
      </c>
      <c r="C11" s="651"/>
      <c r="D11" s="651"/>
      <c r="E11" s="651"/>
      <c r="F11" s="651"/>
      <c r="G11" s="651"/>
      <c r="H11" s="651"/>
      <c r="I11" s="651"/>
      <c r="J11" s="651"/>
      <c r="K11" s="470"/>
      <c r="L11" s="470"/>
    </row>
    <row r="12" spans="1:12" ht="20.149999999999999" customHeight="1" x14ac:dyDescent="0.3">
      <c r="B12" s="647" t="s">
        <v>148</v>
      </c>
      <c r="C12" s="647"/>
      <c r="D12" s="647"/>
      <c r="E12" s="647"/>
      <c r="F12" s="647"/>
      <c r="G12" s="647"/>
      <c r="H12" s="647"/>
      <c r="I12" s="647"/>
      <c r="J12" s="647"/>
      <c r="K12" s="470"/>
      <c r="L12" s="470"/>
    </row>
    <row r="13" spans="1:12" ht="20.149999999999999" customHeight="1" x14ac:dyDescent="0.3">
      <c r="B13" s="647" t="s">
        <v>114</v>
      </c>
      <c r="C13" s="647"/>
      <c r="D13" s="647"/>
      <c r="E13" s="647"/>
      <c r="F13" s="647"/>
      <c r="G13" s="647"/>
      <c r="H13" s="647"/>
      <c r="I13" s="647"/>
      <c r="J13" s="647"/>
      <c r="K13" s="470"/>
      <c r="L13" s="470"/>
    </row>
    <row r="14" spans="1:12" ht="20.149999999999999" customHeight="1" x14ac:dyDescent="0.3">
      <c r="B14" s="647" t="s">
        <v>115</v>
      </c>
      <c r="C14" s="647"/>
      <c r="D14" s="647"/>
      <c r="E14" s="647"/>
      <c r="F14" s="647"/>
      <c r="G14" s="647"/>
      <c r="H14" s="647"/>
      <c r="I14" s="647"/>
      <c r="J14" s="647"/>
      <c r="K14" s="470"/>
      <c r="L14" s="470"/>
    </row>
    <row r="15" spans="1:12" ht="20.149999999999999" customHeight="1" x14ac:dyDescent="0.3">
      <c r="B15" s="647" t="s">
        <v>116</v>
      </c>
      <c r="C15" s="647"/>
      <c r="D15" s="647"/>
      <c r="E15" s="647"/>
      <c r="F15" s="647"/>
      <c r="G15" s="647"/>
      <c r="H15" s="647"/>
      <c r="I15" s="647"/>
      <c r="J15" s="647"/>
      <c r="K15" s="470"/>
      <c r="L15" s="470"/>
    </row>
    <row r="16" spans="1:12" ht="20.149999999999999" customHeight="1" x14ac:dyDescent="0.3">
      <c r="B16" s="647" t="s">
        <v>117</v>
      </c>
      <c r="C16" s="647"/>
      <c r="D16" s="647"/>
      <c r="E16" s="647"/>
      <c r="F16" s="647"/>
      <c r="G16" s="647"/>
      <c r="H16" s="647"/>
      <c r="I16" s="647"/>
      <c r="J16" s="647"/>
      <c r="K16" s="470"/>
      <c r="L16" s="470"/>
    </row>
    <row r="17" spans="2:12" ht="20.149999999999999" customHeight="1" x14ac:dyDescent="0.3">
      <c r="B17" s="647" t="s">
        <v>124</v>
      </c>
      <c r="C17" s="647"/>
      <c r="D17" s="647"/>
      <c r="E17" s="647"/>
      <c r="F17" s="647"/>
      <c r="G17" s="647"/>
      <c r="H17" s="647"/>
      <c r="I17" s="647"/>
      <c r="J17" s="647"/>
      <c r="K17" s="470"/>
      <c r="L17" s="470"/>
    </row>
    <row r="18" spans="2:12" ht="20.149999999999999" customHeight="1" x14ac:dyDescent="0.3">
      <c r="B18" s="647" t="s">
        <v>118</v>
      </c>
      <c r="C18" s="647"/>
      <c r="D18" s="647"/>
      <c r="E18" s="647"/>
      <c r="F18" s="647"/>
      <c r="G18" s="647"/>
      <c r="H18" s="647"/>
      <c r="I18" s="647"/>
      <c r="J18" s="647"/>
      <c r="K18" s="470"/>
      <c r="L18" s="470"/>
    </row>
    <row r="19" spans="2:12" ht="20.149999999999999" customHeight="1" x14ac:dyDescent="0.3">
      <c r="B19" s="647" t="s">
        <v>295</v>
      </c>
      <c r="C19" s="647"/>
      <c r="D19" s="647"/>
      <c r="E19" s="647"/>
      <c r="F19" s="647"/>
      <c r="G19" s="647"/>
      <c r="H19" s="647"/>
      <c r="I19" s="647"/>
      <c r="J19" s="647"/>
      <c r="K19" s="470"/>
      <c r="L19" s="470"/>
    </row>
    <row r="20" spans="2:12" ht="20.149999999999999" customHeight="1" x14ac:dyDescent="0.3">
      <c r="B20" s="647" t="s">
        <v>119</v>
      </c>
      <c r="C20" s="647"/>
      <c r="D20" s="647"/>
      <c r="E20" s="647"/>
      <c r="F20" s="647"/>
      <c r="G20" s="647"/>
      <c r="H20" s="647"/>
      <c r="I20" s="647"/>
      <c r="J20" s="647"/>
      <c r="K20" s="470"/>
      <c r="L20" s="470"/>
    </row>
    <row r="21" spans="2:12" ht="20.149999999999999" customHeight="1" x14ac:dyDescent="0.3">
      <c r="B21" s="647" t="s">
        <v>94</v>
      </c>
      <c r="C21" s="647"/>
      <c r="D21" s="647"/>
      <c r="E21" s="647"/>
      <c r="F21" s="647"/>
      <c r="G21" s="647"/>
      <c r="H21" s="647"/>
      <c r="I21" s="647"/>
      <c r="J21" s="647"/>
      <c r="K21" s="470"/>
      <c r="L21" s="470"/>
    </row>
    <row r="22" spans="2:12" ht="20.149999999999999" customHeight="1" x14ac:dyDescent="0.3">
      <c r="B22" s="648"/>
      <c r="C22" s="648"/>
      <c r="D22" s="648"/>
      <c r="E22" s="648"/>
      <c r="F22" s="648"/>
      <c r="G22" s="648"/>
      <c r="H22" s="648"/>
      <c r="I22" s="648"/>
      <c r="J22" s="648"/>
    </row>
    <row r="23" spans="2:12" ht="20.149999999999999" customHeight="1" x14ac:dyDescent="0.3">
      <c r="B23" s="649"/>
      <c r="C23" s="649"/>
      <c r="D23" s="649"/>
      <c r="E23" s="649"/>
      <c r="F23" s="649"/>
      <c r="G23" s="649"/>
      <c r="H23" s="649"/>
      <c r="I23" s="649"/>
      <c r="J23" s="649"/>
    </row>
    <row r="24" spans="2:12" ht="20.149999999999999" customHeight="1" x14ac:dyDescent="0.3">
      <c r="B24" s="650"/>
      <c r="C24" s="650"/>
      <c r="D24" s="650"/>
      <c r="E24" s="650"/>
      <c r="F24" s="650"/>
      <c r="G24" s="650"/>
      <c r="H24" s="650"/>
      <c r="I24" s="650"/>
      <c r="J24" s="650"/>
    </row>
    <row r="25" spans="2:12" ht="20.149999999999999" customHeight="1" x14ac:dyDescent="0.3"/>
    <row r="26" spans="2:12" ht="20.149999999999999" customHeight="1" x14ac:dyDescent="0.3"/>
    <row r="27" spans="2:12" ht="20.149999999999999" customHeight="1" x14ac:dyDescent="0.3"/>
    <row r="28" spans="2:12" ht="20.149999999999999" customHeight="1" x14ac:dyDescent="0.3"/>
    <row r="29" spans="2:12" ht="20.149999999999999" customHeight="1" x14ac:dyDescent="0.3"/>
    <row r="30" spans="2:12" ht="20.149999999999999" customHeight="1" x14ac:dyDescent="0.3"/>
    <row r="31" spans="2:12" ht="20.149999999999999" customHeight="1" x14ac:dyDescent="0.3"/>
    <row r="32" spans="2:12" ht="20.149999999999999" customHeight="1" x14ac:dyDescent="0.3"/>
    <row r="33" ht="20.149999999999999" customHeight="1" x14ac:dyDescent="0.3"/>
    <row r="34" ht="20.149999999999999" customHeight="1" x14ac:dyDescent="0.3"/>
    <row r="35" ht="20.149999999999999" customHeight="1" x14ac:dyDescent="0.3"/>
    <row r="36" ht="20.149999999999999" customHeight="1" x14ac:dyDescent="0.3"/>
    <row r="37" ht="20.149999999999999" customHeight="1" x14ac:dyDescent="0.3"/>
    <row r="38" ht="20.149999999999999" customHeight="1" x14ac:dyDescent="0.3"/>
    <row r="39" ht="20.149999999999999" customHeight="1" x14ac:dyDescent="0.3"/>
    <row r="40" ht="20.149999999999999" customHeight="1" x14ac:dyDescent="0.3"/>
    <row r="41" ht="20.149999999999999" customHeight="1" x14ac:dyDescent="0.3"/>
    <row r="42" ht="20.149999999999999" customHeight="1" x14ac:dyDescent="0.3"/>
    <row r="43" ht="20.149999999999999" customHeight="1" x14ac:dyDescent="0.3"/>
    <row r="44" ht="20.149999999999999" customHeight="1" x14ac:dyDescent="0.3"/>
    <row r="45" ht="20.149999999999999" customHeight="1" x14ac:dyDescent="0.3"/>
  </sheetData>
  <mergeCells count="19">
    <mergeCell ref="B2:J2"/>
    <mergeCell ref="B4:J4"/>
    <mergeCell ref="B7:J7"/>
    <mergeCell ref="B8:J8"/>
    <mergeCell ref="B11:J11"/>
    <mergeCell ref="B12:J12"/>
    <mergeCell ref="B13:J13"/>
    <mergeCell ref="B9:J9"/>
    <mergeCell ref="B14:J14"/>
    <mergeCell ref="B15:J15"/>
    <mergeCell ref="B16:J16"/>
    <mergeCell ref="B17:J17"/>
    <mergeCell ref="B18:J18"/>
    <mergeCell ref="B19:J19"/>
    <mergeCell ref="B20:J20"/>
    <mergeCell ref="B21:J21"/>
    <mergeCell ref="B22:J22"/>
    <mergeCell ref="B23:J23"/>
    <mergeCell ref="B24:J24"/>
  </mergeCells>
  <printOptions horizontalCentered="1"/>
  <pageMargins left="0" right="0" top="0.59055118110236227" bottom="0.39370078740157483" header="0.31496062992125984" footer="0.31496062992125984"/>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6"/>
  <sheetViews>
    <sheetView rightToLeft="1" workbookViewId="0">
      <pane xSplit="2" ySplit="5" topLeftCell="C6" activePane="bottomRight" state="frozen"/>
      <selection activeCell="C1" sqref="C1"/>
      <selection pane="topRight" activeCell="C1" sqref="C1"/>
      <selection pane="bottomLeft" activeCell="C1" sqref="C1"/>
      <selection pane="bottomRight" activeCell="C6" sqref="C6"/>
    </sheetView>
  </sheetViews>
  <sheetFormatPr defaultColWidth="9" defaultRowHeight="14" x14ac:dyDescent="0.3"/>
  <cols>
    <col min="1" max="1" width="10.58203125" style="1" customWidth="1"/>
    <col min="2" max="2" width="30.58203125" style="1" customWidth="1"/>
    <col min="3" max="4" width="15.58203125" style="1" customWidth="1"/>
    <col min="5" max="6" width="27.58203125" style="2" customWidth="1"/>
    <col min="7" max="16384" width="9" style="2"/>
  </cols>
  <sheetData>
    <row r="1" spans="1:6" ht="20.149999999999999" customHeight="1" x14ac:dyDescent="0.3"/>
    <row r="2" spans="1:6" ht="20.149999999999999" customHeight="1" x14ac:dyDescent="0.35">
      <c r="A2" s="601" t="s">
        <v>0</v>
      </c>
      <c r="B2" s="601"/>
      <c r="C2" s="23"/>
      <c r="D2" s="3"/>
      <c r="E2" s="3"/>
    </row>
    <row r="3" spans="1:6" ht="35.15" customHeight="1" x14ac:dyDescent="0.35">
      <c r="A3" s="658" t="s">
        <v>60</v>
      </c>
      <c r="B3" s="601"/>
      <c r="C3" s="23"/>
      <c r="D3" s="3"/>
      <c r="E3" s="3"/>
    </row>
    <row r="4" spans="1:6" ht="20.149999999999999" customHeight="1" x14ac:dyDescent="0.35">
      <c r="A4" s="23"/>
      <c r="B4" s="23"/>
      <c r="C4" s="23"/>
      <c r="D4" s="3"/>
      <c r="E4" s="3"/>
    </row>
    <row r="5" spans="1:6" ht="20.149999999999999" customHeight="1" x14ac:dyDescent="0.3">
      <c r="A5" s="2"/>
      <c r="C5" s="20" t="s">
        <v>20</v>
      </c>
      <c r="D5" s="20" t="s">
        <v>21</v>
      </c>
      <c r="E5" s="6" t="s">
        <v>32</v>
      </c>
      <c r="F5" s="22" t="s">
        <v>52</v>
      </c>
    </row>
    <row r="6" spans="1:6" s="9" customFormat="1" ht="25" customHeight="1" x14ac:dyDescent="0.3">
      <c r="A6" s="7">
        <v>1</v>
      </c>
      <c r="B6" s="7" t="s">
        <v>4</v>
      </c>
      <c r="C6" s="7"/>
      <c r="D6" s="7"/>
      <c r="E6" s="8"/>
    </row>
    <row r="7" spans="1:6" ht="25" customHeight="1" x14ac:dyDescent="0.3">
      <c r="A7" s="1">
        <v>1.1000000000000001</v>
      </c>
      <c r="B7" s="10" t="s">
        <v>5</v>
      </c>
      <c r="C7" s="14" t="s">
        <v>22</v>
      </c>
      <c r="D7" s="10"/>
      <c r="E7" s="656" t="s">
        <v>28</v>
      </c>
    </row>
    <row r="8" spans="1:6" ht="25" customHeight="1" x14ac:dyDescent="0.3">
      <c r="A8" s="1">
        <v>1.2</v>
      </c>
      <c r="B8" s="10" t="s">
        <v>6</v>
      </c>
      <c r="C8" s="14" t="s">
        <v>22</v>
      </c>
      <c r="D8" s="10"/>
      <c r="E8" s="656"/>
    </row>
    <row r="9" spans="1:6" ht="25" customHeight="1" x14ac:dyDescent="0.3">
      <c r="A9" s="1">
        <v>1.3</v>
      </c>
      <c r="B9" s="10" t="s">
        <v>7</v>
      </c>
      <c r="C9" s="14" t="s">
        <v>22</v>
      </c>
      <c r="D9" s="10"/>
      <c r="E9" s="656"/>
    </row>
    <row r="10" spans="1:6" ht="25" customHeight="1" x14ac:dyDescent="0.3">
      <c r="A10" s="4">
        <v>2</v>
      </c>
      <c r="B10" s="11" t="s">
        <v>8</v>
      </c>
      <c r="C10" s="21"/>
      <c r="D10" s="21"/>
      <c r="E10" s="8"/>
    </row>
    <row r="11" spans="1:6" ht="25" customHeight="1" x14ac:dyDescent="0.3">
      <c r="A11" s="1">
        <v>2.1</v>
      </c>
      <c r="B11" s="10" t="s">
        <v>17</v>
      </c>
      <c r="C11" s="14" t="s">
        <v>22</v>
      </c>
      <c r="D11" s="659" t="s">
        <v>24</v>
      </c>
      <c r="E11" s="656" t="s">
        <v>28</v>
      </c>
    </row>
    <row r="12" spans="1:6" ht="25" customHeight="1" x14ac:dyDescent="0.3">
      <c r="A12" s="1">
        <v>2.2000000000000002</v>
      </c>
      <c r="B12" s="10" t="s">
        <v>18</v>
      </c>
      <c r="C12" s="14" t="s">
        <v>22</v>
      </c>
      <c r="D12" s="659"/>
      <c r="E12" s="656"/>
    </row>
    <row r="13" spans="1:6" ht="25" customHeight="1" x14ac:dyDescent="0.3">
      <c r="A13" s="4">
        <v>3</v>
      </c>
      <c r="B13" s="11" t="s">
        <v>46</v>
      </c>
      <c r="C13" s="21"/>
      <c r="D13" s="21"/>
      <c r="E13" s="24"/>
    </row>
    <row r="14" spans="1:6" ht="25" customHeight="1" x14ac:dyDescent="0.3">
      <c r="A14" s="1">
        <v>3.1</v>
      </c>
      <c r="B14" s="10" t="s">
        <v>9</v>
      </c>
      <c r="C14" s="14" t="s">
        <v>23</v>
      </c>
      <c r="D14" s="10"/>
      <c r="E14" s="8"/>
    </row>
    <row r="15" spans="1:6" ht="25" customHeight="1" x14ac:dyDescent="0.3">
      <c r="A15" s="1">
        <v>3.2</v>
      </c>
      <c r="B15" s="10" t="s">
        <v>10</v>
      </c>
      <c r="C15" s="14" t="s">
        <v>23</v>
      </c>
      <c r="D15" s="10"/>
      <c r="E15" s="8"/>
    </row>
    <row r="16" spans="1:6" ht="25" customHeight="1" x14ac:dyDescent="0.3">
      <c r="A16" s="1">
        <v>3.3</v>
      </c>
      <c r="B16" s="10" t="s">
        <v>11</v>
      </c>
      <c r="C16" s="14" t="s">
        <v>23</v>
      </c>
      <c r="D16" s="10"/>
      <c r="E16" s="8"/>
    </row>
    <row r="17" spans="1:6" ht="25" customHeight="1" x14ac:dyDescent="0.3">
      <c r="A17" s="4">
        <v>4</v>
      </c>
      <c r="B17" s="11" t="s">
        <v>12</v>
      </c>
      <c r="C17" s="21"/>
      <c r="D17" s="21"/>
      <c r="E17" s="8"/>
    </row>
    <row r="18" spans="1:6" ht="25" customHeight="1" x14ac:dyDescent="0.3">
      <c r="A18" s="1">
        <v>4.0999999999999996</v>
      </c>
      <c r="B18" s="10" t="s">
        <v>9</v>
      </c>
      <c r="C18" s="14" t="s">
        <v>23</v>
      </c>
      <c r="D18" s="10"/>
      <c r="E18" s="8"/>
    </row>
    <row r="19" spans="1:6" ht="25" customHeight="1" x14ac:dyDescent="0.3">
      <c r="A19" s="1">
        <v>4.2</v>
      </c>
      <c r="B19" s="10" t="s">
        <v>10</v>
      </c>
      <c r="C19" s="14" t="s">
        <v>23</v>
      </c>
      <c r="D19" s="10"/>
      <c r="E19" s="8"/>
    </row>
    <row r="20" spans="1:6" ht="25" customHeight="1" x14ac:dyDescent="0.3">
      <c r="A20" s="1">
        <v>4.3</v>
      </c>
      <c r="B20" s="10" t="s">
        <v>11</v>
      </c>
      <c r="C20" s="14" t="s">
        <v>23</v>
      </c>
      <c r="D20" s="10"/>
      <c r="E20" s="12"/>
    </row>
    <row r="21" spans="1:6" ht="30" customHeight="1" x14ac:dyDescent="0.3">
      <c r="A21" s="13">
        <v>5</v>
      </c>
      <c r="B21" s="11" t="s">
        <v>47</v>
      </c>
      <c r="C21" s="21"/>
      <c r="D21" s="21"/>
      <c r="E21" s="656" t="s">
        <v>53</v>
      </c>
    </row>
    <row r="22" spans="1:6" ht="25" customHeight="1" x14ac:dyDescent="0.3">
      <c r="A22" s="1">
        <v>5.0999999999999996</v>
      </c>
      <c r="B22" s="10" t="s">
        <v>13</v>
      </c>
      <c r="C22" s="14" t="s">
        <v>23</v>
      </c>
      <c r="D22" s="10"/>
      <c r="E22" s="656"/>
    </row>
    <row r="23" spans="1:6" ht="25" customHeight="1" x14ac:dyDescent="0.3">
      <c r="A23" s="1">
        <v>5.2</v>
      </c>
      <c r="B23" s="10" t="s">
        <v>14</v>
      </c>
      <c r="C23" s="14" t="s">
        <v>23</v>
      </c>
      <c r="D23" s="10"/>
      <c r="E23" s="656"/>
    </row>
    <row r="24" spans="1:6" ht="25" customHeight="1" x14ac:dyDescent="0.3">
      <c r="A24" s="1">
        <v>5.3</v>
      </c>
      <c r="B24" s="10" t="s">
        <v>15</v>
      </c>
      <c r="C24" s="14" t="s">
        <v>23</v>
      </c>
      <c r="D24" s="10"/>
      <c r="E24" s="656"/>
    </row>
    <row r="25" spans="1:6" ht="25" customHeight="1" x14ac:dyDescent="0.3">
      <c r="A25" s="4">
        <v>6</v>
      </c>
      <c r="B25" s="11" t="s">
        <v>16</v>
      </c>
      <c r="C25" s="21"/>
      <c r="D25" s="21"/>
      <c r="E25" s="24" t="s">
        <v>28</v>
      </c>
      <c r="F25" s="24" t="s">
        <v>55</v>
      </c>
    </row>
    <row r="26" spans="1:6" s="5" customFormat="1" ht="25" customHeight="1" x14ac:dyDescent="0.3">
      <c r="A26" s="15">
        <v>6.1</v>
      </c>
      <c r="B26" s="8" t="s">
        <v>56</v>
      </c>
      <c r="C26" s="14" t="s">
        <v>23</v>
      </c>
      <c r="D26" s="8"/>
      <c r="E26" s="656" t="s">
        <v>54</v>
      </c>
      <c r="F26" s="657" t="s">
        <v>59</v>
      </c>
    </row>
    <row r="27" spans="1:6" s="16" customFormat="1" ht="25" customHeight="1" x14ac:dyDescent="0.3">
      <c r="A27" s="15">
        <v>6.2</v>
      </c>
      <c r="B27" s="8" t="s">
        <v>57</v>
      </c>
      <c r="C27" s="14" t="s">
        <v>23</v>
      </c>
      <c r="D27" s="8"/>
      <c r="E27" s="656"/>
      <c r="F27" s="657"/>
    </row>
    <row r="28" spans="1:6" s="5" customFormat="1" ht="25" customHeight="1" x14ac:dyDescent="0.3">
      <c r="A28" s="15">
        <v>6.3</v>
      </c>
      <c r="B28" s="8" t="s">
        <v>58</v>
      </c>
      <c r="C28" s="14" t="s">
        <v>23</v>
      </c>
      <c r="D28" s="8"/>
      <c r="E28" s="656"/>
      <c r="F28" s="657"/>
    </row>
    <row r="29" spans="1:6" s="5" customFormat="1" ht="25" customHeight="1" x14ac:dyDescent="0.3">
      <c r="A29" s="15"/>
      <c r="B29" s="8"/>
      <c r="C29" s="19"/>
      <c r="D29" s="8"/>
      <c r="E29" s="8"/>
    </row>
    <row r="30" spans="1:6" s="5" customFormat="1" ht="25" customHeight="1" x14ac:dyDescent="0.3">
      <c r="A30" s="15"/>
      <c r="B30" s="8"/>
      <c r="C30" s="19"/>
      <c r="D30" s="8"/>
      <c r="E30" s="8"/>
    </row>
    <row r="31" spans="1:6" s="5" customFormat="1" ht="25" customHeight="1" x14ac:dyDescent="0.3">
      <c r="A31" s="15"/>
      <c r="B31" s="8"/>
      <c r="C31" s="19"/>
      <c r="D31" s="8"/>
      <c r="E31" s="8"/>
    </row>
    <row r="32" spans="1:6" s="5" customFormat="1" ht="25" customHeight="1" x14ac:dyDescent="0.3">
      <c r="A32" s="15"/>
      <c r="B32" s="8"/>
      <c r="C32" s="19"/>
      <c r="D32" s="8"/>
      <c r="E32" s="8"/>
    </row>
    <row r="33" spans="1:4" s="5" customFormat="1" ht="25" customHeight="1" x14ac:dyDescent="0.3">
      <c r="A33" s="15"/>
      <c r="B33" s="15"/>
      <c r="C33" s="15"/>
      <c r="D33" s="15"/>
    </row>
    <row r="34" spans="1:4" s="5" customFormat="1" ht="25" customHeight="1" x14ac:dyDescent="0.3">
      <c r="A34" s="15"/>
      <c r="B34" s="15"/>
      <c r="C34" s="15"/>
      <c r="D34" s="15"/>
    </row>
    <row r="35" spans="1:4" s="5" customFormat="1" ht="25" customHeight="1" x14ac:dyDescent="0.3">
      <c r="A35" s="15"/>
      <c r="B35" s="15"/>
      <c r="C35" s="15"/>
      <c r="D35" s="15"/>
    </row>
    <row r="36" spans="1:4" s="5" customFormat="1" ht="25" customHeight="1" x14ac:dyDescent="0.3">
      <c r="A36" s="15"/>
      <c r="B36" s="15"/>
      <c r="C36" s="15"/>
      <c r="D36" s="15"/>
    </row>
    <row r="37" spans="1:4" s="5" customFormat="1" ht="25" customHeight="1" x14ac:dyDescent="0.3">
      <c r="A37" s="15"/>
      <c r="B37" s="15"/>
      <c r="C37" s="15"/>
      <c r="D37" s="15"/>
    </row>
    <row r="38" spans="1:4" s="5" customFormat="1" ht="25" customHeight="1" x14ac:dyDescent="0.3">
      <c r="A38" s="15"/>
      <c r="B38" s="15"/>
      <c r="C38" s="15"/>
      <c r="D38" s="15"/>
    </row>
    <row r="39" spans="1:4" s="5" customFormat="1" ht="25" customHeight="1" x14ac:dyDescent="0.3">
      <c r="A39" s="15"/>
      <c r="B39" s="15"/>
      <c r="C39" s="15"/>
      <c r="D39" s="15"/>
    </row>
    <row r="40" spans="1:4" s="5" customFormat="1" ht="25" customHeight="1" x14ac:dyDescent="0.3">
      <c r="A40" s="15"/>
      <c r="B40" s="15"/>
      <c r="C40" s="15"/>
      <c r="D40" s="15"/>
    </row>
    <row r="41" spans="1:4" s="5" customFormat="1" ht="25" customHeight="1" x14ac:dyDescent="0.3">
      <c r="A41" s="15"/>
      <c r="B41" s="15"/>
      <c r="C41" s="15"/>
      <c r="D41" s="15"/>
    </row>
    <row r="42" spans="1:4" s="5" customFormat="1" ht="25" customHeight="1" x14ac:dyDescent="0.3">
      <c r="A42" s="15"/>
      <c r="B42" s="15"/>
      <c r="C42" s="15"/>
      <c r="D42" s="15"/>
    </row>
    <row r="43" spans="1:4" s="5" customFormat="1" ht="25" customHeight="1" x14ac:dyDescent="0.3">
      <c r="A43" s="15"/>
      <c r="B43" s="15"/>
      <c r="C43" s="15"/>
      <c r="D43" s="15"/>
    </row>
    <row r="44" spans="1:4" s="5" customFormat="1" ht="25" customHeight="1" x14ac:dyDescent="0.3">
      <c r="A44" s="15"/>
      <c r="B44" s="15"/>
      <c r="C44" s="15"/>
      <c r="D44" s="15"/>
    </row>
    <row r="45" spans="1:4" s="5" customFormat="1" ht="25" customHeight="1" x14ac:dyDescent="0.3">
      <c r="A45" s="15"/>
      <c r="B45" s="15"/>
      <c r="C45" s="15"/>
      <c r="D45" s="15"/>
    </row>
    <row r="46" spans="1:4" s="5" customFormat="1" ht="25" customHeight="1" x14ac:dyDescent="0.3">
      <c r="A46" s="15"/>
      <c r="B46" s="15"/>
      <c r="C46" s="15"/>
      <c r="D46" s="15"/>
    </row>
    <row r="47" spans="1:4" s="5" customFormat="1" ht="25" customHeight="1" x14ac:dyDescent="0.3">
      <c r="A47" s="15"/>
      <c r="B47" s="15"/>
      <c r="C47" s="15"/>
      <c r="D47" s="15"/>
    </row>
    <row r="48" spans="1:4" s="5" customFormat="1" ht="25" customHeight="1" x14ac:dyDescent="0.3">
      <c r="A48" s="15"/>
      <c r="B48" s="15"/>
      <c r="C48" s="15"/>
      <c r="D48" s="15"/>
    </row>
    <row r="49" spans="1:4" s="5" customFormat="1" ht="25" customHeight="1" x14ac:dyDescent="0.3">
      <c r="A49" s="15"/>
      <c r="B49" s="15"/>
      <c r="C49" s="15"/>
      <c r="D49" s="15"/>
    </row>
    <row r="50" spans="1:4" s="5" customFormat="1" x14ac:dyDescent="0.3">
      <c r="A50" s="15"/>
      <c r="B50" s="15"/>
      <c r="C50" s="15"/>
      <c r="D50" s="15"/>
    </row>
    <row r="51" spans="1:4" s="5" customFormat="1" x14ac:dyDescent="0.3">
      <c r="A51" s="15"/>
      <c r="B51" s="15"/>
      <c r="C51" s="15"/>
      <c r="D51" s="15"/>
    </row>
    <row r="52" spans="1:4" s="5" customFormat="1" x14ac:dyDescent="0.3">
      <c r="A52" s="15"/>
      <c r="B52" s="15"/>
      <c r="C52" s="15"/>
      <c r="D52" s="15"/>
    </row>
    <row r="53" spans="1:4" s="5" customFormat="1" x14ac:dyDescent="0.3">
      <c r="A53" s="15"/>
      <c r="B53" s="15"/>
      <c r="C53" s="15"/>
      <c r="D53" s="15"/>
    </row>
    <row r="54" spans="1:4" s="5" customFormat="1" x14ac:dyDescent="0.3">
      <c r="A54" s="15"/>
      <c r="B54" s="15"/>
      <c r="C54" s="15"/>
      <c r="D54" s="15"/>
    </row>
    <row r="55" spans="1:4" s="5" customFormat="1" x14ac:dyDescent="0.3">
      <c r="A55" s="15"/>
      <c r="B55" s="15"/>
      <c r="C55" s="15"/>
      <c r="D55" s="15"/>
    </row>
    <row r="56" spans="1:4" s="5" customFormat="1" x14ac:dyDescent="0.3">
      <c r="A56" s="15"/>
      <c r="B56" s="15"/>
      <c r="C56" s="15"/>
      <c r="D56" s="15"/>
    </row>
    <row r="57" spans="1:4" s="5" customFormat="1" x14ac:dyDescent="0.3">
      <c r="A57" s="15"/>
      <c r="B57" s="15"/>
      <c r="C57" s="15"/>
      <c r="D57" s="15"/>
    </row>
    <row r="58" spans="1:4" s="5" customFormat="1" x14ac:dyDescent="0.3">
      <c r="A58" s="15"/>
      <c r="B58" s="15"/>
      <c r="C58" s="15"/>
      <c r="D58" s="15"/>
    </row>
    <row r="59" spans="1:4" s="5" customFormat="1" x14ac:dyDescent="0.3">
      <c r="A59" s="15"/>
      <c r="B59" s="15"/>
      <c r="C59" s="15"/>
      <c r="D59" s="15"/>
    </row>
    <row r="60" spans="1:4" s="5" customFormat="1" x14ac:dyDescent="0.3">
      <c r="A60" s="15"/>
      <c r="B60" s="15"/>
      <c r="C60" s="15"/>
      <c r="D60" s="15"/>
    </row>
    <row r="61" spans="1:4" s="5" customFormat="1" x14ac:dyDescent="0.3">
      <c r="A61" s="15"/>
      <c r="B61" s="15"/>
      <c r="C61" s="15"/>
      <c r="D61" s="15"/>
    </row>
    <row r="62" spans="1:4" s="5" customFormat="1" x14ac:dyDescent="0.3">
      <c r="A62" s="15"/>
      <c r="B62" s="15"/>
      <c r="C62" s="15"/>
      <c r="D62" s="15"/>
    </row>
    <row r="63" spans="1:4" s="5" customFormat="1" x14ac:dyDescent="0.3">
      <c r="A63" s="15"/>
      <c r="B63" s="15"/>
      <c r="C63" s="15"/>
      <c r="D63" s="15"/>
    </row>
    <row r="64" spans="1:4" s="5" customFormat="1" x14ac:dyDescent="0.3">
      <c r="A64" s="15"/>
      <c r="B64" s="15"/>
      <c r="C64" s="15"/>
      <c r="D64" s="15"/>
    </row>
    <row r="65" spans="1:4" s="5" customFormat="1" x14ac:dyDescent="0.3">
      <c r="A65" s="15"/>
      <c r="B65" s="15"/>
      <c r="C65" s="15"/>
      <c r="D65" s="15"/>
    </row>
    <row r="66" spans="1:4" s="5" customFormat="1" x14ac:dyDescent="0.3">
      <c r="A66" s="15"/>
      <c r="B66" s="15"/>
      <c r="C66" s="15"/>
      <c r="D66" s="15"/>
    </row>
    <row r="67" spans="1:4" s="5" customFormat="1" x14ac:dyDescent="0.3">
      <c r="A67" s="15"/>
      <c r="B67" s="15"/>
      <c r="C67" s="15"/>
      <c r="D67" s="15"/>
    </row>
    <row r="68" spans="1:4" s="5" customFormat="1" x14ac:dyDescent="0.3">
      <c r="A68" s="15"/>
      <c r="B68" s="15"/>
      <c r="C68" s="15"/>
      <c r="D68" s="15"/>
    </row>
    <row r="69" spans="1:4" s="5" customFormat="1" x14ac:dyDescent="0.3">
      <c r="A69" s="15"/>
      <c r="B69" s="15"/>
      <c r="C69" s="15"/>
      <c r="D69" s="15"/>
    </row>
    <row r="70" spans="1:4" s="5" customFormat="1" x14ac:dyDescent="0.3">
      <c r="A70" s="15"/>
      <c r="B70" s="15"/>
      <c r="C70" s="15"/>
      <c r="D70" s="15"/>
    </row>
    <row r="71" spans="1:4" s="5" customFormat="1" x14ac:dyDescent="0.3">
      <c r="A71" s="15"/>
      <c r="B71" s="15"/>
      <c r="C71" s="15"/>
      <c r="D71" s="15"/>
    </row>
    <row r="72" spans="1:4" s="5" customFormat="1" x14ac:dyDescent="0.3">
      <c r="A72" s="15"/>
      <c r="B72" s="15"/>
      <c r="C72" s="15"/>
      <c r="D72" s="15"/>
    </row>
    <row r="73" spans="1:4" s="5" customFormat="1" x14ac:dyDescent="0.3">
      <c r="A73" s="15"/>
      <c r="B73" s="15"/>
      <c r="C73" s="15"/>
      <c r="D73" s="15"/>
    </row>
    <row r="74" spans="1:4" s="5" customFormat="1" x14ac:dyDescent="0.3">
      <c r="A74" s="15"/>
      <c r="B74" s="15"/>
      <c r="C74" s="15"/>
      <c r="D74" s="15"/>
    </row>
    <row r="75" spans="1:4" s="5" customFormat="1" x14ac:dyDescent="0.3">
      <c r="A75" s="15"/>
      <c r="B75" s="15"/>
      <c r="C75" s="15"/>
      <c r="D75" s="15"/>
    </row>
    <row r="76" spans="1:4" s="5" customFormat="1" x14ac:dyDescent="0.3">
      <c r="A76" s="15"/>
      <c r="B76" s="15"/>
      <c r="C76" s="15"/>
      <c r="D76" s="15"/>
    </row>
  </sheetData>
  <mergeCells count="8">
    <mergeCell ref="E26:E28"/>
    <mergeCell ref="E21:E24"/>
    <mergeCell ref="F26:F28"/>
    <mergeCell ref="A2:B2"/>
    <mergeCell ref="A3:B3"/>
    <mergeCell ref="D11:D12"/>
    <mergeCell ref="E11:E12"/>
    <mergeCell ref="E7:E9"/>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70"/>
  <sheetViews>
    <sheetView rightToLeft="1" workbookViewId="0">
      <pane xSplit="3" ySplit="7" topLeftCell="D8" activePane="bottomRight" state="frozen"/>
      <selection pane="topRight"/>
      <selection pane="bottomLeft"/>
      <selection pane="bottomRight" activeCell="D8" sqref="D8:D15"/>
    </sheetView>
  </sheetViews>
  <sheetFormatPr defaultColWidth="9" defaultRowHeight="14" x14ac:dyDescent="0.3"/>
  <cols>
    <col min="1" max="1" width="10.58203125" style="1" customWidth="1"/>
    <col min="2" max="2" width="20.58203125" style="1" customWidth="1"/>
    <col min="3" max="4" width="20.58203125" style="2" customWidth="1"/>
    <col min="5" max="5" width="9.58203125" style="2" customWidth="1"/>
    <col min="6" max="12" width="5.58203125" style="2" customWidth="1"/>
    <col min="13" max="13" width="8.58203125" style="2" customWidth="1"/>
    <col min="14" max="14" width="9.58203125" style="2" hidden="1" customWidth="1"/>
    <col min="15" max="21" width="5.58203125" style="2" hidden="1" customWidth="1"/>
    <col min="22" max="22" width="8.58203125" style="2" hidden="1" customWidth="1"/>
    <col min="23" max="23" width="9.58203125" style="1" hidden="1" customWidth="1"/>
    <col min="24" max="30" width="5.58203125" style="2" hidden="1" customWidth="1"/>
    <col min="31" max="31" width="8.58203125" style="2" hidden="1" customWidth="1"/>
    <col min="32" max="16384" width="9" style="2"/>
  </cols>
  <sheetData>
    <row r="1" spans="1:31" ht="20.149999999999999" customHeight="1" x14ac:dyDescent="0.3"/>
    <row r="2" spans="1:31" ht="20.149999999999999" customHeight="1" x14ac:dyDescent="0.35">
      <c r="A2" s="3" t="s">
        <v>0</v>
      </c>
      <c r="B2" s="3"/>
      <c r="C2" s="3"/>
      <c r="D2" s="3"/>
      <c r="E2" s="3"/>
      <c r="F2" s="3"/>
      <c r="G2" s="3"/>
      <c r="H2" s="3"/>
      <c r="I2" s="3"/>
      <c r="J2" s="3"/>
      <c r="K2" s="3"/>
      <c r="L2" s="3"/>
      <c r="M2" s="3"/>
    </row>
    <row r="3" spans="1:31" ht="20.149999999999999" customHeight="1" x14ac:dyDescent="0.35">
      <c r="A3" s="3" t="s">
        <v>1</v>
      </c>
      <c r="B3" s="3"/>
      <c r="C3" s="3"/>
      <c r="D3" s="3"/>
      <c r="E3" s="3"/>
      <c r="F3" s="3"/>
      <c r="G3" s="3"/>
      <c r="H3" s="3"/>
      <c r="I3" s="3"/>
      <c r="J3" s="3"/>
      <c r="K3" s="3"/>
      <c r="L3" s="3"/>
      <c r="M3" s="3"/>
    </row>
    <row r="4" spans="1:31" ht="20.149999999999999" customHeight="1" x14ac:dyDescent="0.3">
      <c r="C4" s="4"/>
      <c r="D4" s="4"/>
      <c r="E4" s="4"/>
      <c r="F4" s="661"/>
      <c r="G4" s="661"/>
      <c r="H4" s="661"/>
      <c r="I4" s="661"/>
      <c r="J4" s="661"/>
      <c r="K4" s="661"/>
      <c r="L4" s="661"/>
      <c r="M4" s="661"/>
    </row>
    <row r="5" spans="1:31" ht="20.149999999999999" customHeight="1" x14ac:dyDescent="0.3">
      <c r="A5" s="2"/>
      <c r="C5" s="20" t="s">
        <v>51</v>
      </c>
      <c r="D5" s="20" t="s">
        <v>70</v>
      </c>
      <c r="E5" s="661" t="s">
        <v>3</v>
      </c>
      <c r="F5" s="661"/>
      <c r="G5" s="661"/>
      <c r="H5" s="661"/>
      <c r="I5" s="661"/>
      <c r="J5" s="661"/>
      <c r="K5" s="661"/>
      <c r="L5" s="661"/>
      <c r="M5" s="661"/>
      <c r="N5" s="661" t="s">
        <v>65</v>
      </c>
      <c r="O5" s="661"/>
      <c r="P5" s="661"/>
      <c r="Q5" s="661"/>
      <c r="R5" s="661"/>
      <c r="S5" s="661"/>
      <c r="T5" s="661"/>
      <c r="U5" s="661"/>
      <c r="V5" s="661"/>
      <c r="W5" s="661" t="s">
        <v>66</v>
      </c>
      <c r="X5" s="661"/>
      <c r="Y5" s="661"/>
      <c r="Z5" s="661"/>
      <c r="AA5" s="661"/>
      <c r="AB5" s="661"/>
      <c r="AC5" s="661"/>
      <c r="AD5" s="661"/>
      <c r="AE5" s="661"/>
    </row>
    <row r="6" spans="1:31" ht="20.149999999999999" customHeight="1" x14ac:dyDescent="0.3">
      <c r="A6" s="38"/>
      <c r="B6" s="38"/>
      <c r="C6" s="39"/>
      <c r="D6" s="39"/>
      <c r="E6" s="39"/>
      <c r="F6" s="664" t="s">
        <v>25</v>
      </c>
      <c r="G6" s="664"/>
      <c r="H6" s="664"/>
      <c r="I6" s="664"/>
      <c r="J6" s="664"/>
      <c r="K6" s="39"/>
      <c r="L6" s="39"/>
      <c r="M6" s="39" t="s">
        <v>19</v>
      </c>
      <c r="N6" s="39"/>
      <c r="O6" s="664" t="s">
        <v>25</v>
      </c>
      <c r="P6" s="664"/>
      <c r="Q6" s="664"/>
      <c r="R6" s="664"/>
      <c r="S6" s="664"/>
      <c r="T6" s="39"/>
      <c r="U6" s="39"/>
      <c r="V6" s="39" t="s">
        <v>19</v>
      </c>
      <c r="W6" s="39"/>
      <c r="X6" s="664" t="s">
        <v>25</v>
      </c>
      <c r="Y6" s="664"/>
      <c r="Z6" s="664"/>
      <c r="AA6" s="664"/>
      <c r="AB6" s="664"/>
      <c r="AC6" s="39"/>
      <c r="AD6" s="39"/>
      <c r="AE6" s="39" t="s">
        <v>19</v>
      </c>
    </row>
    <row r="7" spans="1:31" ht="25" hidden="1" customHeight="1" x14ac:dyDescent="0.3">
      <c r="A7" s="42"/>
      <c r="B7" s="43" t="s">
        <v>50</v>
      </c>
      <c r="C7" s="41"/>
      <c r="D7" s="41"/>
      <c r="E7" s="41"/>
      <c r="F7" s="662" t="s">
        <v>2</v>
      </c>
      <c r="G7" s="662"/>
      <c r="H7" s="662"/>
      <c r="I7" s="662"/>
      <c r="J7" s="662"/>
      <c r="K7" s="41"/>
      <c r="L7" s="41"/>
      <c r="M7" s="45" t="e">
        <f>M8+M12+M16+M21+M21+M25+M33+M37</f>
        <v>#REF!</v>
      </c>
      <c r="N7" s="44"/>
      <c r="O7" s="662" t="s">
        <v>2</v>
      </c>
      <c r="P7" s="662"/>
      <c r="Q7" s="662"/>
      <c r="R7" s="662"/>
      <c r="S7" s="662"/>
      <c r="T7" s="41"/>
      <c r="U7" s="41"/>
      <c r="V7" s="45" t="e">
        <f>V8+V12+V16+V21+V21+V25+V33+V37</f>
        <v>#REF!</v>
      </c>
      <c r="W7" s="40"/>
      <c r="X7" s="662" t="s">
        <v>2</v>
      </c>
      <c r="Y7" s="662"/>
      <c r="Z7" s="662"/>
      <c r="AA7" s="662"/>
      <c r="AB7" s="662"/>
      <c r="AC7" s="44"/>
      <c r="AD7" s="44"/>
      <c r="AE7" s="45" t="e">
        <f>AE8+AE12+AE16+AE21+AE21+AE25+AE33+AE37</f>
        <v>#REF!</v>
      </c>
    </row>
    <row r="8" spans="1:31" s="5" customFormat="1" ht="25" customHeight="1" x14ac:dyDescent="0.3">
      <c r="A8" s="17">
        <v>1</v>
      </c>
      <c r="B8" s="656" t="s">
        <v>27</v>
      </c>
      <c r="C8" s="668" t="s">
        <v>44</v>
      </c>
      <c r="D8" s="668" t="s">
        <v>43</v>
      </c>
      <c r="E8" s="28" t="s">
        <v>35</v>
      </c>
      <c r="F8" s="660" t="s">
        <v>2</v>
      </c>
      <c r="G8" s="660"/>
      <c r="H8" s="660"/>
      <c r="I8" s="660"/>
      <c r="J8" s="660"/>
      <c r="K8" s="28"/>
      <c r="L8" s="28"/>
      <c r="M8" s="37" t="e">
        <f>VLOOKUP(E8,#REF!,2,FALSE)</f>
        <v>#REF!</v>
      </c>
      <c r="N8" s="28" t="s">
        <v>35</v>
      </c>
      <c r="O8" s="660" t="s">
        <v>2</v>
      </c>
      <c r="P8" s="660"/>
      <c r="Q8" s="660"/>
      <c r="R8" s="660"/>
      <c r="S8" s="660"/>
      <c r="V8" s="37" t="e">
        <f>VLOOKUP(N8,#REF!,2,FALSE)</f>
        <v>#REF!</v>
      </c>
      <c r="W8" s="28" t="s">
        <v>35</v>
      </c>
      <c r="X8" s="660" t="s">
        <v>2</v>
      </c>
      <c r="Y8" s="660"/>
      <c r="Z8" s="660"/>
      <c r="AA8" s="660"/>
      <c r="AB8" s="660"/>
      <c r="AE8" s="37" t="e">
        <f>VLOOKUP(W8,#REF!,2,FALSE)</f>
        <v>#REF!</v>
      </c>
    </row>
    <row r="9" spans="1:31" s="9" customFormat="1" ht="25" customHeight="1" x14ac:dyDescent="0.3">
      <c r="A9" s="17"/>
      <c r="B9" s="656"/>
      <c r="C9" s="668"/>
      <c r="D9" s="668"/>
      <c r="E9" s="19" t="s">
        <v>33</v>
      </c>
      <c r="G9" s="31">
        <v>0.35</v>
      </c>
      <c r="H9" s="19" t="s">
        <v>30</v>
      </c>
      <c r="I9" s="19" t="s">
        <v>29</v>
      </c>
      <c r="J9" s="19"/>
      <c r="K9" s="19"/>
      <c r="L9" s="19"/>
      <c r="M9" s="19" t="e">
        <f>VLOOKUP(E9,#REF!,2,FALSE)</f>
        <v>#REF!</v>
      </c>
      <c r="N9" s="19" t="s">
        <v>33</v>
      </c>
      <c r="P9" s="31">
        <v>0.35</v>
      </c>
      <c r="Q9" s="19" t="s">
        <v>30</v>
      </c>
      <c r="R9" s="19" t="s">
        <v>29</v>
      </c>
      <c r="S9" s="19"/>
      <c r="T9" s="19"/>
      <c r="U9" s="19"/>
      <c r="V9" s="19" t="e">
        <f>VLOOKUP(N9,#REF!,2,FALSE)</f>
        <v>#REF!</v>
      </c>
      <c r="W9" s="19" t="s">
        <v>33</v>
      </c>
      <c r="Y9" s="31">
        <v>0.35</v>
      </c>
      <c r="Z9" s="19" t="s">
        <v>30</v>
      </c>
      <c r="AA9" s="19" t="s">
        <v>29</v>
      </c>
      <c r="AB9" s="19"/>
      <c r="AC9" s="19"/>
      <c r="AD9" s="19"/>
      <c r="AE9" s="19" t="e">
        <f>VLOOKUP(W9,#REF!,2,FALSE)</f>
        <v>#REF!</v>
      </c>
    </row>
    <row r="10" spans="1:31" s="9" customFormat="1" ht="25" customHeight="1" x14ac:dyDescent="0.3">
      <c r="A10" s="17"/>
      <c r="B10" s="656"/>
      <c r="C10" s="668"/>
      <c r="D10" s="668"/>
      <c r="E10" s="19" t="s">
        <v>34</v>
      </c>
      <c r="G10" s="31">
        <v>0.75</v>
      </c>
      <c r="H10" s="19" t="s">
        <v>30</v>
      </c>
      <c r="I10" s="19" t="s">
        <v>29</v>
      </c>
      <c r="J10" s="32" t="s">
        <v>31</v>
      </c>
      <c r="K10" s="33">
        <f>G9</f>
        <v>0.35</v>
      </c>
      <c r="L10" s="33"/>
      <c r="M10" s="19" t="e">
        <f>VLOOKUP(E10,#REF!,2,FALSE)</f>
        <v>#REF!</v>
      </c>
      <c r="N10" s="19" t="s">
        <v>34</v>
      </c>
      <c r="P10" s="31">
        <v>0.75</v>
      </c>
      <c r="Q10" s="19" t="s">
        <v>30</v>
      </c>
      <c r="R10" s="19" t="s">
        <v>29</v>
      </c>
      <c r="S10" s="32" t="s">
        <v>31</v>
      </c>
      <c r="T10" s="33">
        <f>P9</f>
        <v>0.35</v>
      </c>
      <c r="U10" s="33"/>
      <c r="V10" s="19" t="e">
        <f>VLOOKUP(N10,#REF!,2,FALSE)</f>
        <v>#REF!</v>
      </c>
      <c r="W10" s="19" t="s">
        <v>34</v>
      </c>
      <c r="Y10" s="31">
        <v>0.75</v>
      </c>
      <c r="Z10" s="19" t="s">
        <v>30</v>
      </c>
      <c r="AA10" s="19" t="s">
        <v>29</v>
      </c>
      <c r="AB10" s="32" t="s">
        <v>31</v>
      </c>
      <c r="AC10" s="33">
        <f>Y9</f>
        <v>0.35</v>
      </c>
      <c r="AD10" s="33"/>
      <c r="AE10" s="19" t="e">
        <f>VLOOKUP(W10,#REF!,2,FALSE)</f>
        <v>#REF!</v>
      </c>
    </row>
    <row r="11" spans="1:31" s="5" customFormat="1" ht="25" customHeight="1" x14ac:dyDescent="0.3">
      <c r="A11" s="25"/>
      <c r="B11" s="666"/>
      <c r="C11" s="668"/>
      <c r="D11" s="668"/>
      <c r="E11" s="26" t="s">
        <v>35</v>
      </c>
      <c r="F11" s="25"/>
      <c r="G11" s="34">
        <f>G10</f>
        <v>0.75</v>
      </c>
      <c r="H11" s="26" t="s">
        <v>31</v>
      </c>
      <c r="I11" s="26" t="s">
        <v>29</v>
      </c>
      <c r="J11" s="27"/>
      <c r="K11" s="27"/>
      <c r="L11" s="27"/>
      <c r="M11" s="26" t="e">
        <f>VLOOKUP(E11,#REF!,2,FALSE)</f>
        <v>#REF!</v>
      </c>
      <c r="N11" s="26" t="s">
        <v>35</v>
      </c>
      <c r="O11" s="25"/>
      <c r="P11" s="34">
        <f>P10</f>
        <v>0.75</v>
      </c>
      <c r="Q11" s="26" t="s">
        <v>31</v>
      </c>
      <c r="R11" s="26" t="s">
        <v>29</v>
      </c>
      <c r="S11" s="27"/>
      <c r="T11" s="27"/>
      <c r="U11" s="27"/>
      <c r="V11" s="26" t="e">
        <f>VLOOKUP(N11,#REF!,2,FALSE)</f>
        <v>#REF!</v>
      </c>
      <c r="W11" s="26" t="s">
        <v>35</v>
      </c>
      <c r="X11" s="25"/>
      <c r="Y11" s="34">
        <f>Y10</f>
        <v>0.75</v>
      </c>
      <c r="Z11" s="26" t="s">
        <v>31</v>
      </c>
      <c r="AA11" s="26" t="s">
        <v>29</v>
      </c>
      <c r="AB11" s="27"/>
      <c r="AC11" s="27"/>
      <c r="AD11" s="27"/>
      <c r="AE11" s="26" t="e">
        <f>VLOOKUP(W11,#REF!,2,FALSE)</f>
        <v>#REF!</v>
      </c>
    </row>
    <row r="12" spans="1:31" s="5" customFormat="1" ht="25" customHeight="1" x14ac:dyDescent="0.3">
      <c r="A12" s="46">
        <v>2</v>
      </c>
      <c r="B12" s="665" t="s">
        <v>40</v>
      </c>
      <c r="C12" s="668"/>
      <c r="D12" s="668"/>
      <c r="E12" s="28" t="s">
        <v>78</v>
      </c>
      <c r="F12" s="660" t="s">
        <v>2</v>
      </c>
      <c r="G12" s="660"/>
      <c r="H12" s="660"/>
      <c r="I12" s="660"/>
      <c r="J12" s="660"/>
      <c r="K12" s="28"/>
      <c r="L12" s="28"/>
      <c r="M12" s="37" t="e">
        <f>VLOOKUP(E12,#REF!,2,FALSE)</f>
        <v>#REF!</v>
      </c>
      <c r="N12" s="28" t="s">
        <v>78</v>
      </c>
      <c r="O12" s="660" t="s">
        <v>2</v>
      </c>
      <c r="P12" s="660"/>
      <c r="Q12" s="660"/>
      <c r="R12" s="660"/>
      <c r="S12" s="660"/>
      <c r="T12" s="28"/>
      <c r="U12" s="28"/>
      <c r="V12" s="37" t="e">
        <f>VLOOKUP(N12,#REF!,2,FALSE)</f>
        <v>#REF!</v>
      </c>
      <c r="W12" s="28" t="s">
        <v>78</v>
      </c>
      <c r="X12" s="660" t="s">
        <v>2</v>
      </c>
      <c r="Y12" s="660"/>
      <c r="Z12" s="660"/>
      <c r="AA12" s="660"/>
      <c r="AB12" s="660"/>
      <c r="AC12" s="28"/>
      <c r="AD12" s="28"/>
      <c r="AE12" s="37" t="e">
        <f>VLOOKUP(W12,#REF!,2,FALSE)</f>
        <v>#REF!</v>
      </c>
    </row>
    <row r="13" spans="1:31" s="5" customFormat="1" ht="25" customHeight="1" x14ac:dyDescent="0.3">
      <c r="B13" s="656"/>
      <c r="C13" s="668"/>
      <c r="D13" s="668"/>
      <c r="E13" s="19" t="s">
        <v>33</v>
      </c>
      <c r="G13" s="31">
        <v>0.35</v>
      </c>
      <c r="H13" s="19" t="s">
        <v>30</v>
      </c>
      <c r="I13" s="19" t="s">
        <v>29</v>
      </c>
      <c r="J13" s="19"/>
      <c r="K13" s="19"/>
      <c r="L13" s="19"/>
      <c r="M13" s="19" t="e">
        <f>VLOOKUP(E13,#REF!,2,FALSE)</f>
        <v>#REF!</v>
      </c>
      <c r="N13" s="19" t="s">
        <v>33</v>
      </c>
      <c r="P13" s="31">
        <v>0.35</v>
      </c>
      <c r="Q13" s="19" t="s">
        <v>30</v>
      </c>
      <c r="R13" s="19" t="s">
        <v>29</v>
      </c>
      <c r="S13" s="19"/>
      <c r="T13" s="19"/>
      <c r="U13" s="19"/>
      <c r="V13" s="19" t="s">
        <v>33</v>
      </c>
      <c r="W13" s="19" t="s">
        <v>33</v>
      </c>
      <c r="Y13" s="31">
        <v>0.35</v>
      </c>
      <c r="Z13" s="19" t="s">
        <v>30</v>
      </c>
      <c r="AA13" s="19" t="s">
        <v>29</v>
      </c>
      <c r="AB13" s="19"/>
      <c r="AC13" s="19"/>
      <c r="AD13" s="19"/>
      <c r="AE13" s="19" t="e">
        <f>VLOOKUP(W13,#REF!,2,FALSE)</f>
        <v>#REF!</v>
      </c>
    </row>
    <row r="14" spans="1:31" s="5" customFormat="1" ht="25" customHeight="1" x14ac:dyDescent="0.3">
      <c r="B14" s="656"/>
      <c r="C14" s="668"/>
      <c r="D14" s="668"/>
      <c r="E14" s="19" t="s">
        <v>34</v>
      </c>
      <c r="G14" s="31">
        <v>0.75</v>
      </c>
      <c r="H14" s="19" t="s">
        <v>30</v>
      </c>
      <c r="I14" s="19" t="s">
        <v>29</v>
      </c>
      <c r="J14" s="32" t="s">
        <v>31</v>
      </c>
      <c r="K14" s="33">
        <f>G13</f>
        <v>0.35</v>
      </c>
      <c r="L14" s="33"/>
      <c r="M14" s="19" t="e">
        <f>VLOOKUP(E14,#REF!,2,FALSE)</f>
        <v>#REF!</v>
      </c>
      <c r="N14" s="19" t="s">
        <v>34</v>
      </c>
      <c r="P14" s="31">
        <v>0.75</v>
      </c>
      <c r="Q14" s="19" t="s">
        <v>30</v>
      </c>
      <c r="R14" s="19" t="s">
        <v>29</v>
      </c>
      <c r="S14" s="32" t="s">
        <v>31</v>
      </c>
      <c r="T14" s="33">
        <f>P13</f>
        <v>0.35</v>
      </c>
      <c r="U14" s="33"/>
      <c r="V14" s="19" t="s">
        <v>34</v>
      </c>
      <c r="W14" s="19" t="s">
        <v>34</v>
      </c>
      <c r="Y14" s="31">
        <v>0.75</v>
      </c>
      <c r="Z14" s="19" t="s">
        <v>30</v>
      </c>
      <c r="AA14" s="19" t="s">
        <v>29</v>
      </c>
      <c r="AB14" s="32" t="s">
        <v>31</v>
      </c>
      <c r="AC14" s="33">
        <f>Y13</f>
        <v>0.35</v>
      </c>
      <c r="AD14" s="33"/>
      <c r="AE14" s="19" t="e">
        <f>VLOOKUP(W14,#REF!,2,FALSE)</f>
        <v>#REF!</v>
      </c>
    </row>
    <row r="15" spans="1:31" s="5" customFormat="1" ht="25" customHeight="1" x14ac:dyDescent="0.3">
      <c r="A15" s="25"/>
      <c r="B15" s="666"/>
      <c r="C15" s="669"/>
      <c r="D15" s="669"/>
      <c r="E15" s="26" t="str">
        <f>E12</f>
        <v>כסף+</v>
      </c>
      <c r="F15" s="25"/>
      <c r="G15" s="34">
        <f>G14</f>
        <v>0.75</v>
      </c>
      <c r="H15" s="26" t="s">
        <v>31</v>
      </c>
      <c r="I15" s="26" t="s">
        <v>29</v>
      </c>
      <c r="J15" s="27"/>
      <c r="K15" s="27"/>
      <c r="L15" s="27"/>
      <c r="M15" s="26" t="e">
        <f>VLOOKUP(E15,#REF!,2,FALSE)</f>
        <v>#REF!</v>
      </c>
      <c r="N15" s="26" t="str">
        <f>N12</f>
        <v>כסף+</v>
      </c>
      <c r="O15" s="25"/>
      <c r="P15" s="34">
        <f>P14</f>
        <v>0.75</v>
      </c>
      <c r="Q15" s="26" t="s">
        <v>31</v>
      </c>
      <c r="R15" s="26" t="s">
        <v>29</v>
      </c>
      <c r="S15" s="27"/>
      <c r="T15" s="27"/>
      <c r="U15" s="27"/>
      <c r="V15" s="26" t="e">
        <f>V12</f>
        <v>#REF!</v>
      </c>
      <c r="W15" s="26" t="str">
        <f>W12</f>
        <v>כסף+</v>
      </c>
      <c r="X15" s="25"/>
      <c r="Y15" s="34">
        <f>Y14</f>
        <v>0.75</v>
      </c>
      <c r="Z15" s="26" t="s">
        <v>31</v>
      </c>
      <c r="AA15" s="26" t="s">
        <v>29</v>
      </c>
      <c r="AB15" s="27"/>
      <c r="AC15" s="27"/>
      <c r="AD15" s="27"/>
      <c r="AE15" s="26" t="e">
        <f>VLOOKUP(W15,#REF!,2,FALSE)</f>
        <v>#REF!</v>
      </c>
    </row>
    <row r="16" spans="1:31" s="5" customFormat="1" ht="25" customHeight="1" x14ac:dyDescent="0.3">
      <c r="A16" s="15">
        <v>3</v>
      </c>
      <c r="B16" s="665" t="s">
        <v>45</v>
      </c>
      <c r="C16" s="667" t="s">
        <v>67</v>
      </c>
      <c r="D16" s="665"/>
      <c r="E16" s="29" t="s">
        <v>35</v>
      </c>
      <c r="F16" s="663" t="s">
        <v>2</v>
      </c>
      <c r="G16" s="663"/>
      <c r="H16" s="663"/>
      <c r="I16" s="663"/>
      <c r="J16" s="663"/>
      <c r="K16" s="29"/>
      <c r="L16" s="29"/>
      <c r="M16" s="47" t="e">
        <f>VLOOKUP(E16,#REF!,2,FALSE)</f>
        <v>#REF!</v>
      </c>
      <c r="N16" s="29" t="s">
        <v>35</v>
      </c>
      <c r="O16" s="663" t="s">
        <v>2</v>
      </c>
      <c r="P16" s="663"/>
      <c r="Q16" s="663"/>
      <c r="R16" s="663"/>
      <c r="S16" s="663"/>
      <c r="T16" s="29"/>
      <c r="U16" s="29"/>
      <c r="V16" s="47" t="e">
        <f>VLOOKUP(N16,#REF!,2,FALSE)</f>
        <v>#REF!</v>
      </c>
      <c r="W16" s="29" t="s">
        <v>35</v>
      </c>
      <c r="X16" s="663" t="s">
        <v>2</v>
      </c>
      <c r="Y16" s="663"/>
      <c r="Z16" s="663"/>
      <c r="AA16" s="663"/>
      <c r="AB16" s="663"/>
      <c r="AC16" s="29"/>
      <c r="AD16" s="29"/>
      <c r="AE16" s="47" t="e">
        <f>VLOOKUP(W16,#REF!,2,FALSE)</f>
        <v>#REF!</v>
      </c>
    </row>
    <row r="17" spans="1:31" s="5" customFormat="1" ht="25" customHeight="1" x14ac:dyDescent="0.3">
      <c r="B17" s="656"/>
      <c r="C17" s="668"/>
      <c r="D17" s="656"/>
      <c r="E17" s="19" t="s">
        <v>33</v>
      </c>
      <c r="F17" s="31"/>
      <c r="G17" s="19"/>
      <c r="H17" s="19" t="s">
        <v>38</v>
      </c>
      <c r="I17" s="32" t="s">
        <v>31</v>
      </c>
      <c r="J17" s="19" t="s">
        <v>37</v>
      </c>
      <c r="K17" s="19"/>
      <c r="L17" s="19"/>
      <c r="M17" s="19" t="e">
        <f>VLOOKUP(E17,#REF!,2,FALSE)</f>
        <v>#REF!</v>
      </c>
      <c r="N17" s="19" t="s">
        <v>33</v>
      </c>
      <c r="O17" s="31"/>
      <c r="P17" s="19"/>
      <c r="Q17" s="19" t="s">
        <v>38</v>
      </c>
      <c r="R17" s="32" t="s">
        <v>31</v>
      </c>
      <c r="S17" s="19" t="s">
        <v>37</v>
      </c>
      <c r="T17" s="19"/>
      <c r="U17" s="19"/>
      <c r="V17" s="19" t="s">
        <v>33</v>
      </c>
      <c r="W17" s="19" t="s">
        <v>33</v>
      </c>
      <c r="X17" s="31"/>
      <c r="Y17" s="19"/>
      <c r="Z17" s="19" t="s">
        <v>38</v>
      </c>
      <c r="AA17" s="32" t="s">
        <v>31</v>
      </c>
      <c r="AB17" s="19" t="s">
        <v>37</v>
      </c>
      <c r="AC17" s="19"/>
      <c r="AD17" s="19"/>
      <c r="AE17" s="19" t="s">
        <v>33</v>
      </c>
    </row>
    <row r="18" spans="1:31" s="5" customFormat="1" ht="25" customHeight="1" x14ac:dyDescent="0.3">
      <c r="B18" s="656"/>
      <c r="C18" s="668"/>
      <c r="D18" s="656"/>
      <c r="E18" s="19" t="s">
        <v>34</v>
      </c>
      <c r="F18" s="31">
        <v>1.2</v>
      </c>
      <c r="G18" s="19" t="s">
        <v>30</v>
      </c>
      <c r="H18" s="19" t="s">
        <v>38</v>
      </c>
      <c r="I18" s="19" t="s">
        <v>39</v>
      </c>
      <c r="J18" s="19" t="s">
        <v>37</v>
      </c>
      <c r="K18" s="19" t="s">
        <v>30</v>
      </c>
      <c r="L18" s="31">
        <v>1</v>
      </c>
      <c r="M18" s="19" t="e">
        <f>VLOOKUP(E18,#REF!,2,FALSE)</f>
        <v>#REF!</v>
      </c>
      <c r="N18" s="19" t="s">
        <v>34</v>
      </c>
      <c r="O18" s="31">
        <v>1.2</v>
      </c>
      <c r="P18" s="19" t="s">
        <v>30</v>
      </c>
      <c r="Q18" s="19" t="s">
        <v>38</v>
      </c>
      <c r="R18" s="19" t="s">
        <v>39</v>
      </c>
      <c r="S18" s="19" t="s">
        <v>37</v>
      </c>
      <c r="T18" s="19" t="s">
        <v>30</v>
      </c>
      <c r="U18" s="31">
        <v>1</v>
      </c>
      <c r="V18" s="19" t="s">
        <v>34</v>
      </c>
      <c r="W18" s="19" t="s">
        <v>34</v>
      </c>
      <c r="X18" s="31">
        <v>1.2</v>
      </c>
      <c r="Y18" s="19" t="s">
        <v>30</v>
      </c>
      <c r="Z18" s="19" t="s">
        <v>38</v>
      </c>
      <c r="AA18" s="19" t="s">
        <v>39</v>
      </c>
      <c r="AB18" s="19" t="s">
        <v>37</v>
      </c>
      <c r="AC18" s="19" t="s">
        <v>30</v>
      </c>
      <c r="AD18" s="31">
        <v>1</v>
      </c>
      <c r="AE18" s="19" t="s">
        <v>34</v>
      </c>
    </row>
    <row r="19" spans="1:31" s="5" customFormat="1" ht="25" customHeight="1" x14ac:dyDescent="0.3">
      <c r="B19" s="656"/>
      <c r="C19" s="668"/>
      <c r="D19" s="656"/>
      <c r="E19" s="19" t="s">
        <v>36</v>
      </c>
      <c r="F19" s="31">
        <v>1.4</v>
      </c>
      <c r="G19" s="19" t="s">
        <v>30</v>
      </c>
      <c r="H19" s="19" t="s">
        <v>38</v>
      </c>
      <c r="I19" s="19" t="s">
        <v>39</v>
      </c>
      <c r="J19" s="19" t="s">
        <v>37</v>
      </c>
      <c r="K19" s="32" t="s">
        <v>31</v>
      </c>
      <c r="L19" s="31">
        <v>1.2</v>
      </c>
      <c r="M19" s="19" t="e">
        <f>VLOOKUP(E19,#REF!,2,FALSE)</f>
        <v>#REF!</v>
      </c>
      <c r="N19" s="19" t="s">
        <v>36</v>
      </c>
      <c r="O19" s="31">
        <v>1.4</v>
      </c>
      <c r="P19" s="19" t="s">
        <v>30</v>
      </c>
      <c r="Q19" s="19" t="s">
        <v>38</v>
      </c>
      <c r="R19" s="19" t="s">
        <v>39</v>
      </c>
      <c r="S19" s="19" t="s">
        <v>37</v>
      </c>
      <c r="T19" s="32" t="s">
        <v>31</v>
      </c>
      <c r="U19" s="31">
        <v>1.2</v>
      </c>
      <c r="V19" s="19" t="s">
        <v>36</v>
      </c>
      <c r="W19" s="19" t="s">
        <v>36</v>
      </c>
      <c r="X19" s="31">
        <v>1.4</v>
      </c>
      <c r="Y19" s="19" t="s">
        <v>30</v>
      </c>
      <c r="Z19" s="19" t="s">
        <v>38</v>
      </c>
      <c r="AA19" s="19" t="s">
        <v>39</v>
      </c>
      <c r="AB19" s="19" t="s">
        <v>37</v>
      </c>
      <c r="AC19" s="32" t="s">
        <v>31</v>
      </c>
      <c r="AD19" s="31">
        <v>1.2</v>
      </c>
      <c r="AE19" s="19" t="s">
        <v>36</v>
      </c>
    </row>
    <row r="20" spans="1:31" s="5" customFormat="1" ht="25" customHeight="1" x14ac:dyDescent="0.3">
      <c r="A20" s="25"/>
      <c r="B20" s="666"/>
      <c r="C20" s="669"/>
      <c r="D20" s="666"/>
      <c r="E20" s="26" t="str">
        <f>E16</f>
        <v>זהב</v>
      </c>
      <c r="F20" s="34">
        <v>1.4</v>
      </c>
      <c r="G20" s="26" t="s">
        <v>31</v>
      </c>
      <c r="H20" s="26" t="s">
        <v>38</v>
      </c>
      <c r="I20" s="26" t="s">
        <v>39</v>
      </c>
      <c r="J20" s="26" t="s">
        <v>37</v>
      </c>
      <c r="K20" s="27"/>
      <c r="L20" s="27"/>
      <c r="M20" s="26" t="e">
        <f>VLOOKUP(E20,#REF!,2,FALSE)</f>
        <v>#REF!</v>
      </c>
      <c r="N20" s="26" t="str">
        <f>N16</f>
        <v>זהב</v>
      </c>
      <c r="O20" s="34">
        <v>1.4</v>
      </c>
      <c r="P20" s="26" t="s">
        <v>31</v>
      </c>
      <c r="Q20" s="26" t="s">
        <v>38</v>
      </c>
      <c r="R20" s="26" t="s">
        <v>39</v>
      </c>
      <c r="S20" s="26" t="s">
        <v>37</v>
      </c>
      <c r="T20" s="27"/>
      <c r="U20" s="27"/>
      <c r="V20" s="26" t="e">
        <f>V16</f>
        <v>#REF!</v>
      </c>
      <c r="W20" s="26" t="str">
        <f>W16</f>
        <v>זהב</v>
      </c>
      <c r="X20" s="34">
        <v>1.4</v>
      </c>
      <c r="Y20" s="26" t="s">
        <v>31</v>
      </c>
      <c r="Z20" s="26" t="s">
        <v>38</v>
      </c>
      <c r="AA20" s="26" t="s">
        <v>39</v>
      </c>
      <c r="AB20" s="26" t="s">
        <v>37</v>
      </c>
      <c r="AC20" s="27"/>
      <c r="AD20" s="27"/>
      <c r="AE20" s="26" t="e">
        <f>AE16</f>
        <v>#REF!</v>
      </c>
    </row>
    <row r="21" spans="1:31" s="5" customFormat="1" ht="25" customHeight="1" x14ac:dyDescent="0.3">
      <c r="A21" s="15">
        <v>4</v>
      </c>
      <c r="B21" s="665" t="s">
        <v>41</v>
      </c>
      <c r="C21" s="667" t="s">
        <v>68</v>
      </c>
      <c r="D21" s="665" t="s">
        <v>71</v>
      </c>
      <c r="E21" s="29" t="s">
        <v>35</v>
      </c>
      <c r="F21" s="663" t="s">
        <v>2</v>
      </c>
      <c r="G21" s="663"/>
      <c r="H21" s="663"/>
      <c r="I21" s="663"/>
      <c r="J21" s="663"/>
      <c r="K21" s="29"/>
      <c r="L21" s="29"/>
      <c r="M21" s="47" t="e">
        <f>VLOOKUP(E21,#REF!,2,FALSE)</f>
        <v>#REF!</v>
      </c>
      <c r="N21" s="29" t="s">
        <v>35</v>
      </c>
      <c r="O21" s="663" t="s">
        <v>2</v>
      </c>
      <c r="P21" s="663"/>
      <c r="Q21" s="663"/>
      <c r="R21" s="663"/>
      <c r="S21" s="663"/>
      <c r="T21" s="29"/>
      <c r="U21" s="29"/>
      <c r="V21" s="47" t="e">
        <f>VLOOKUP(N21,#REF!,2,FALSE)</f>
        <v>#REF!</v>
      </c>
      <c r="W21" s="29" t="s">
        <v>35</v>
      </c>
      <c r="X21" s="663" t="s">
        <v>2</v>
      </c>
      <c r="Y21" s="663"/>
      <c r="Z21" s="663"/>
      <c r="AA21" s="663"/>
      <c r="AB21" s="663"/>
      <c r="AC21" s="29"/>
      <c r="AD21" s="29"/>
      <c r="AE21" s="47" t="e">
        <f>VLOOKUP(W21,#REF!,2,FALSE)</f>
        <v>#REF!</v>
      </c>
    </row>
    <row r="22" spans="1:31" s="5" customFormat="1" ht="25" customHeight="1" x14ac:dyDescent="0.3">
      <c r="A22" s="15"/>
      <c r="B22" s="656"/>
      <c r="C22" s="668"/>
      <c r="D22" s="656"/>
      <c r="E22" s="19" t="s">
        <v>33</v>
      </c>
      <c r="G22" s="36">
        <v>0.8</v>
      </c>
      <c r="H22" s="19" t="s">
        <v>30</v>
      </c>
      <c r="I22" s="19" t="s">
        <v>42</v>
      </c>
      <c r="L22" s="19"/>
      <c r="M22" s="19" t="e">
        <f>VLOOKUP(E22,#REF!,2,FALSE)</f>
        <v>#REF!</v>
      </c>
      <c r="N22" s="19" t="s">
        <v>33</v>
      </c>
      <c r="P22" s="36">
        <v>0.8</v>
      </c>
      <c r="Q22" s="19" t="s">
        <v>30</v>
      </c>
      <c r="R22" s="19" t="s">
        <v>42</v>
      </c>
      <c r="U22" s="19"/>
      <c r="V22" s="19" t="e">
        <f>VLOOKUP(N22,#REF!,2,FALSE)</f>
        <v>#REF!</v>
      </c>
      <c r="W22" s="19" t="s">
        <v>33</v>
      </c>
      <c r="Y22" s="36">
        <v>0.8</v>
      </c>
      <c r="Z22" s="19" t="s">
        <v>30</v>
      </c>
      <c r="AA22" s="19" t="s">
        <v>42</v>
      </c>
      <c r="AD22" s="19"/>
      <c r="AE22" s="19" t="e">
        <f>VLOOKUP(W22,#REF!,2,FALSE)</f>
        <v>#REF!</v>
      </c>
    </row>
    <row r="23" spans="1:31" s="5" customFormat="1" ht="25" customHeight="1" x14ac:dyDescent="0.3">
      <c r="A23" s="15"/>
      <c r="B23" s="656"/>
      <c r="C23" s="668"/>
      <c r="D23" s="656"/>
      <c r="E23" s="19" t="s">
        <v>34</v>
      </c>
      <c r="G23" s="31">
        <v>1.2</v>
      </c>
      <c r="H23" s="19" t="s">
        <v>30</v>
      </c>
      <c r="I23" s="19" t="s">
        <v>42</v>
      </c>
      <c r="J23" s="32" t="s">
        <v>31</v>
      </c>
      <c r="K23" s="36">
        <v>0.8</v>
      </c>
      <c r="L23" s="33"/>
      <c r="M23" s="19" t="e">
        <f>VLOOKUP(E23,#REF!,2,FALSE)</f>
        <v>#REF!</v>
      </c>
      <c r="N23" s="19" t="s">
        <v>34</v>
      </c>
      <c r="P23" s="31">
        <v>1.2</v>
      </c>
      <c r="Q23" s="19" t="s">
        <v>30</v>
      </c>
      <c r="R23" s="19" t="s">
        <v>42</v>
      </c>
      <c r="S23" s="32" t="s">
        <v>31</v>
      </c>
      <c r="T23" s="36">
        <v>0.8</v>
      </c>
      <c r="U23" s="33"/>
      <c r="V23" s="19" t="e">
        <f>VLOOKUP(N23,#REF!,2,FALSE)</f>
        <v>#REF!</v>
      </c>
      <c r="W23" s="19" t="s">
        <v>34</v>
      </c>
      <c r="Y23" s="31">
        <v>1.2</v>
      </c>
      <c r="Z23" s="19" t="s">
        <v>30</v>
      </c>
      <c r="AA23" s="19" t="s">
        <v>42</v>
      </c>
      <c r="AB23" s="32" t="s">
        <v>31</v>
      </c>
      <c r="AC23" s="36">
        <v>0.8</v>
      </c>
      <c r="AD23" s="33"/>
      <c r="AE23" s="19" t="e">
        <f>VLOOKUP(W23,#REF!,2,FALSE)</f>
        <v>#REF!</v>
      </c>
    </row>
    <row r="24" spans="1:31" s="5" customFormat="1" ht="25" customHeight="1" x14ac:dyDescent="0.3">
      <c r="A24" s="30"/>
      <c r="B24" s="666"/>
      <c r="C24" s="669"/>
      <c r="D24" s="666"/>
      <c r="E24" s="26" t="str">
        <f>E21</f>
        <v>זהב</v>
      </c>
      <c r="F24" s="25"/>
      <c r="G24" s="34">
        <v>1.2</v>
      </c>
      <c r="H24" s="26" t="s">
        <v>31</v>
      </c>
      <c r="I24" s="26" t="s">
        <v>42</v>
      </c>
      <c r="J24" s="27"/>
      <c r="K24" s="27"/>
      <c r="L24" s="27"/>
      <c r="M24" s="26" t="e">
        <f>VLOOKUP(E24,#REF!,2,FALSE)</f>
        <v>#REF!</v>
      </c>
      <c r="N24" s="26" t="str">
        <f>N21</f>
        <v>זהב</v>
      </c>
      <c r="O24" s="25"/>
      <c r="P24" s="34">
        <v>1.2</v>
      </c>
      <c r="Q24" s="26" t="s">
        <v>31</v>
      </c>
      <c r="R24" s="26" t="s">
        <v>42</v>
      </c>
      <c r="S24" s="27"/>
      <c r="T24" s="27"/>
      <c r="U24" s="27"/>
      <c r="V24" s="26" t="e">
        <f>VLOOKUP(N24,#REF!,2,FALSE)</f>
        <v>#REF!</v>
      </c>
      <c r="W24" s="26" t="str">
        <f>W21</f>
        <v>זהב</v>
      </c>
      <c r="X24" s="25"/>
      <c r="Y24" s="34">
        <v>1.2</v>
      </c>
      <c r="Z24" s="26" t="s">
        <v>31</v>
      </c>
      <c r="AA24" s="26" t="s">
        <v>42</v>
      </c>
      <c r="AB24" s="27"/>
      <c r="AC24" s="27"/>
      <c r="AD24" s="27"/>
      <c r="AE24" s="26" t="e">
        <f>VLOOKUP(W24,#REF!,2,FALSE)</f>
        <v>#REF!</v>
      </c>
    </row>
    <row r="25" spans="1:31" s="18" customFormat="1" ht="25" customHeight="1" x14ac:dyDescent="0.3">
      <c r="A25" s="15">
        <v>5</v>
      </c>
      <c r="B25" s="665" t="s">
        <v>46</v>
      </c>
      <c r="C25" s="667" t="s">
        <v>61</v>
      </c>
      <c r="D25" s="665" t="s">
        <v>72</v>
      </c>
      <c r="E25" s="28" t="s">
        <v>34</v>
      </c>
      <c r="F25" s="660" t="s">
        <v>2</v>
      </c>
      <c r="G25" s="660"/>
      <c r="H25" s="660"/>
      <c r="I25" s="660"/>
      <c r="J25" s="660"/>
      <c r="K25" s="28"/>
      <c r="L25" s="28"/>
      <c r="M25" s="37" t="e">
        <f>VLOOKUP(E25,#REF!,2,FALSE)</f>
        <v>#REF!</v>
      </c>
      <c r="N25" s="28" t="s">
        <v>34</v>
      </c>
      <c r="O25" s="660" t="s">
        <v>2</v>
      </c>
      <c r="P25" s="660"/>
      <c r="Q25" s="660"/>
      <c r="R25" s="660"/>
      <c r="S25" s="660"/>
      <c r="T25" s="28"/>
      <c r="U25" s="28"/>
      <c r="V25" s="37" t="e">
        <f>VLOOKUP(N25,#REF!,2,FALSE)</f>
        <v>#REF!</v>
      </c>
      <c r="W25" s="28" t="s">
        <v>34</v>
      </c>
      <c r="AE25" s="37" t="e">
        <f>VLOOKUP(W25,#REF!,2,FALSE)</f>
        <v>#REF!</v>
      </c>
    </row>
    <row r="26" spans="1:31" s="5" customFormat="1" ht="25" customHeight="1" x14ac:dyDescent="0.3">
      <c r="A26" s="15"/>
      <c r="B26" s="656"/>
      <c r="C26" s="668"/>
      <c r="D26" s="656"/>
      <c r="E26" s="19" t="s">
        <v>33</v>
      </c>
      <c r="F26" s="31"/>
      <c r="G26" s="19"/>
      <c r="H26" s="19"/>
      <c r="I26" s="19"/>
      <c r="J26" s="19"/>
      <c r="K26" s="19"/>
      <c r="L26" s="19"/>
      <c r="M26" s="19" t="e">
        <f>VLOOKUP(E26,#REF!,2,FALSE)</f>
        <v>#REF!</v>
      </c>
      <c r="N26" s="19" t="s">
        <v>33</v>
      </c>
      <c r="O26" s="31"/>
      <c r="P26" s="19"/>
      <c r="Q26" s="19"/>
      <c r="R26" s="19"/>
      <c r="S26" s="19"/>
      <c r="T26" s="19"/>
      <c r="U26" s="19"/>
      <c r="V26" s="19" t="e">
        <f>VLOOKUP(N26,#REF!,2,FALSE)</f>
        <v>#REF!</v>
      </c>
      <c r="W26" s="19" t="s">
        <v>33</v>
      </c>
      <c r="AE26" s="19" t="e">
        <f>VLOOKUP(W26,#REF!,2,FALSE)</f>
        <v>#REF!</v>
      </c>
    </row>
    <row r="27" spans="1:31" s="5" customFormat="1" ht="25" customHeight="1" x14ac:dyDescent="0.3">
      <c r="A27" s="15"/>
      <c r="B27" s="656"/>
      <c r="C27" s="668"/>
      <c r="D27" s="656"/>
      <c r="E27" s="19" t="s">
        <v>33</v>
      </c>
      <c r="F27" s="31"/>
      <c r="G27" s="19"/>
      <c r="H27" s="19"/>
      <c r="I27" s="32"/>
      <c r="J27" s="33"/>
      <c r="K27" s="33"/>
      <c r="L27" s="33"/>
      <c r="M27" s="19" t="e">
        <f>VLOOKUP(E27,#REF!,2,FALSE)</f>
        <v>#REF!</v>
      </c>
      <c r="N27" s="19" t="s">
        <v>33</v>
      </c>
      <c r="O27" s="31"/>
      <c r="P27" s="19"/>
      <c r="Q27" s="19"/>
      <c r="R27" s="32"/>
      <c r="S27" s="33"/>
      <c r="T27" s="33"/>
      <c r="U27" s="33"/>
      <c r="V27" s="19" t="e">
        <f>VLOOKUP(N27,#REF!,2,FALSE)</f>
        <v>#REF!</v>
      </c>
      <c r="W27" s="19" t="s">
        <v>33</v>
      </c>
      <c r="AE27" s="19" t="e">
        <f>VLOOKUP(W27,#REF!,2,FALSE)</f>
        <v>#REF!</v>
      </c>
    </row>
    <row r="28" spans="1:31" s="5" customFormat="1" ht="25" customHeight="1" x14ac:dyDescent="0.3">
      <c r="A28" s="35"/>
      <c r="B28" s="666"/>
      <c r="C28" s="669"/>
      <c r="D28" s="666"/>
      <c r="E28" s="26" t="str">
        <f>E25</f>
        <v>ארד</v>
      </c>
      <c r="F28" s="34"/>
      <c r="G28" s="26"/>
      <c r="H28" s="26"/>
      <c r="I28" s="27"/>
      <c r="J28" s="27"/>
      <c r="K28" s="27"/>
      <c r="L28" s="27"/>
      <c r="M28" s="26" t="e">
        <f>VLOOKUP(E28,#REF!,2,FALSE)</f>
        <v>#REF!</v>
      </c>
      <c r="N28" s="26" t="str">
        <f>N25</f>
        <v>ארד</v>
      </c>
      <c r="O28" s="34"/>
      <c r="P28" s="26"/>
      <c r="Q28" s="26"/>
      <c r="R28" s="27"/>
      <c r="S28" s="27"/>
      <c r="T28" s="27"/>
      <c r="U28" s="27"/>
      <c r="V28" s="26" t="e">
        <f>VLOOKUP(N28,#REF!,2,FALSE)</f>
        <v>#REF!</v>
      </c>
      <c r="W28" s="26" t="str">
        <f>W25</f>
        <v>ארד</v>
      </c>
      <c r="X28" s="25"/>
      <c r="Y28" s="25"/>
      <c r="Z28" s="25"/>
      <c r="AA28" s="25"/>
      <c r="AB28" s="25"/>
      <c r="AC28" s="25"/>
      <c r="AD28" s="25"/>
      <c r="AE28" s="26" t="e">
        <f>VLOOKUP(W28,#REF!,2,FALSE)</f>
        <v>#REF!</v>
      </c>
    </row>
    <row r="29" spans="1:31" s="5" customFormat="1" ht="25" customHeight="1" x14ac:dyDescent="0.3">
      <c r="A29" s="15">
        <v>6</v>
      </c>
      <c r="B29" s="665" t="s">
        <v>12</v>
      </c>
      <c r="C29" s="667" t="s">
        <v>69</v>
      </c>
      <c r="D29" s="665" t="s">
        <v>73</v>
      </c>
      <c r="E29" s="28" t="s">
        <v>77</v>
      </c>
      <c r="F29" s="663" t="s">
        <v>2</v>
      </c>
      <c r="G29" s="663"/>
      <c r="H29" s="663"/>
      <c r="I29" s="663"/>
      <c r="J29" s="663"/>
      <c r="K29" s="29"/>
      <c r="L29" s="29"/>
      <c r="M29" s="37" t="e">
        <f>VLOOKUP(E29,#REF!,2,FALSE)</f>
        <v>#REF!</v>
      </c>
      <c r="N29" s="28" t="s">
        <v>77</v>
      </c>
      <c r="O29" s="660" t="s">
        <v>2</v>
      </c>
      <c r="P29" s="660"/>
      <c r="Q29" s="660"/>
      <c r="R29" s="660"/>
      <c r="S29" s="660"/>
      <c r="T29" s="28"/>
      <c r="U29" s="28"/>
      <c r="V29" s="37" t="e">
        <f>VLOOKUP(N29,#REF!,2,FALSE)</f>
        <v>#REF!</v>
      </c>
      <c r="W29" s="28" t="s">
        <v>77</v>
      </c>
      <c r="AE29" s="37" t="e">
        <f>VLOOKUP(W29,#REF!,2,FALSE)</f>
        <v>#REF!</v>
      </c>
    </row>
    <row r="30" spans="1:31" s="5" customFormat="1" ht="25" customHeight="1" x14ac:dyDescent="0.3">
      <c r="A30" s="15"/>
      <c r="B30" s="656"/>
      <c r="C30" s="668"/>
      <c r="D30" s="656"/>
      <c r="E30" s="19" t="s">
        <v>33</v>
      </c>
      <c r="F30" s="31"/>
      <c r="G30" s="19"/>
      <c r="H30" s="19"/>
      <c r="I30" s="19"/>
      <c r="J30" s="19"/>
      <c r="K30" s="19"/>
      <c r="L30" s="19"/>
      <c r="M30" s="19" t="e">
        <f>VLOOKUP(E30,#REF!,2,FALSE)</f>
        <v>#REF!</v>
      </c>
      <c r="N30" s="19" t="s">
        <v>33</v>
      </c>
      <c r="O30" s="31"/>
      <c r="P30" s="19"/>
      <c r="Q30" s="19"/>
      <c r="R30" s="19"/>
      <c r="S30" s="19"/>
      <c r="T30" s="19"/>
      <c r="U30" s="19"/>
      <c r="V30" s="19" t="e">
        <f>VLOOKUP(N30,#REF!,2,FALSE)</f>
        <v>#REF!</v>
      </c>
      <c r="W30" s="19" t="s">
        <v>33</v>
      </c>
      <c r="AE30" s="19" t="e">
        <f>VLOOKUP(W30,#REF!,2,FALSE)</f>
        <v>#REF!</v>
      </c>
    </row>
    <row r="31" spans="1:31" s="5" customFormat="1" ht="25" customHeight="1" x14ac:dyDescent="0.3">
      <c r="A31" s="15"/>
      <c r="B31" s="656"/>
      <c r="C31" s="668"/>
      <c r="D31" s="656"/>
      <c r="E31" s="19" t="s">
        <v>34</v>
      </c>
      <c r="F31" s="31"/>
      <c r="G31" s="19"/>
      <c r="H31" s="19"/>
      <c r="I31" s="32"/>
      <c r="J31" s="33"/>
      <c r="K31" s="33"/>
      <c r="L31" s="33"/>
      <c r="M31" s="19" t="e">
        <f>VLOOKUP(E31,#REF!,2,FALSE)</f>
        <v>#REF!</v>
      </c>
      <c r="N31" s="19" t="s">
        <v>34</v>
      </c>
      <c r="O31" s="31"/>
      <c r="P31" s="19"/>
      <c r="Q31" s="19"/>
      <c r="R31" s="32"/>
      <c r="S31" s="33"/>
      <c r="T31" s="33"/>
      <c r="U31" s="33"/>
      <c r="V31" s="19" t="e">
        <f>VLOOKUP(N31,#REF!,2,FALSE)</f>
        <v>#REF!</v>
      </c>
      <c r="W31" s="19" t="s">
        <v>34</v>
      </c>
      <c r="AE31" s="19" t="e">
        <f>VLOOKUP(W31,#REF!,2,FALSE)</f>
        <v>#REF!</v>
      </c>
    </row>
    <row r="32" spans="1:31" s="5" customFormat="1" ht="25" customHeight="1" x14ac:dyDescent="0.3">
      <c r="A32" s="35"/>
      <c r="B32" s="666"/>
      <c r="C32" s="669"/>
      <c r="D32" s="666"/>
      <c r="E32" s="26" t="str">
        <f>E29</f>
        <v>ארד+</v>
      </c>
      <c r="F32" s="34"/>
      <c r="G32" s="26"/>
      <c r="H32" s="26"/>
      <c r="I32" s="27"/>
      <c r="J32" s="27"/>
      <c r="K32" s="27"/>
      <c r="L32" s="27"/>
      <c r="M32" s="26" t="e">
        <f>VLOOKUP(E32,#REF!,2,FALSE)</f>
        <v>#REF!</v>
      </c>
      <c r="N32" s="26" t="str">
        <f>N29</f>
        <v>ארד+</v>
      </c>
      <c r="O32" s="34"/>
      <c r="P32" s="26"/>
      <c r="Q32" s="26"/>
      <c r="R32" s="27"/>
      <c r="S32" s="27"/>
      <c r="T32" s="27"/>
      <c r="U32" s="27"/>
      <c r="V32" s="26" t="e">
        <f>VLOOKUP(N32,#REF!,2,FALSE)</f>
        <v>#REF!</v>
      </c>
      <c r="W32" s="26" t="str">
        <f>W29</f>
        <v>ארד+</v>
      </c>
      <c r="X32" s="25"/>
      <c r="Y32" s="25"/>
      <c r="Z32" s="25"/>
      <c r="AA32" s="25"/>
      <c r="AB32" s="25"/>
      <c r="AC32" s="25"/>
      <c r="AD32" s="25"/>
      <c r="AE32" s="26" t="e">
        <f>VLOOKUP(W32,#REF!,2,FALSE)</f>
        <v>#REF!</v>
      </c>
    </row>
    <row r="33" spans="1:31" s="5" customFormat="1" ht="25" customHeight="1" x14ac:dyDescent="0.3">
      <c r="A33" s="15">
        <v>7</v>
      </c>
      <c r="B33" s="665" t="s">
        <v>47</v>
      </c>
      <c r="C33" s="667" t="s">
        <v>62</v>
      </c>
      <c r="D33" s="665" t="s">
        <v>74</v>
      </c>
      <c r="E33" s="28" t="s">
        <v>34</v>
      </c>
      <c r="F33" s="663" t="s">
        <v>2</v>
      </c>
      <c r="G33" s="663"/>
      <c r="H33" s="663"/>
      <c r="I33" s="663"/>
      <c r="J33" s="663"/>
      <c r="K33" s="29"/>
      <c r="L33" s="29"/>
      <c r="M33" s="37" t="e">
        <f>VLOOKUP(E33,#REF!,2,FALSE)</f>
        <v>#REF!</v>
      </c>
      <c r="N33" s="28" t="s">
        <v>34</v>
      </c>
      <c r="O33" s="660" t="s">
        <v>2</v>
      </c>
      <c r="P33" s="660"/>
      <c r="Q33" s="660"/>
      <c r="R33" s="660"/>
      <c r="S33" s="660"/>
      <c r="T33" s="28"/>
      <c r="U33" s="28"/>
      <c r="V33" s="28" t="s">
        <v>34</v>
      </c>
      <c r="W33" s="28" t="s">
        <v>36</v>
      </c>
      <c r="AE33" s="37" t="e">
        <f>VLOOKUP(W33,#REF!,2,FALSE)</f>
        <v>#REF!</v>
      </c>
    </row>
    <row r="34" spans="1:31" s="5" customFormat="1" ht="25" customHeight="1" x14ac:dyDescent="0.3">
      <c r="A34" s="15"/>
      <c r="B34" s="656"/>
      <c r="C34" s="668"/>
      <c r="D34" s="656"/>
      <c r="E34" s="19" t="s">
        <v>33</v>
      </c>
      <c r="F34" s="31"/>
      <c r="G34" s="19"/>
      <c r="H34" s="19"/>
      <c r="I34" s="19"/>
      <c r="J34" s="19"/>
      <c r="K34" s="19"/>
      <c r="L34" s="19"/>
      <c r="M34" s="19" t="e">
        <f>VLOOKUP(E34,#REF!,2,FALSE)</f>
        <v>#REF!</v>
      </c>
      <c r="N34" s="19" t="s">
        <v>33</v>
      </c>
      <c r="O34" s="31"/>
      <c r="P34" s="19"/>
      <c r="Q34" s="19"/>
      <c r="R34" s="19"/>
      <c r="S34" s="19"/>
      <c r="T34" s="19"/>
      <c r="U34" s="19"/>
      <c r="V34" s="19" t="s">
        <v>33</v>
      </c>
      <c r="W34" s="19" t="s">
        <v>33</v>
      </c>
      <c r="AE34" s="19" t="e">
        <f>VLOOKUP(W34,#REF!,2,FALSE)</f>
        <v>#REF!</v>
      </c>
    </row>
    <row r="35" spans="1:31" s="5" customFormat="1" ht="25" customHeight="1" x14ac:dyDescent="0.3">
      <c r="A35" s="15"/>
      <c r="B35" s="656"/>
      <c r="C35" s="668"/>
      <c r="D35" s="656"/>
      <c r="E35" s="19" t="s">
        <v>34</v>
      </c>
      <c r="F35" s="31"/>
      <c r="G35" s="19"/>
      <c r="H35" s="19"/>
      <c r="I35" s="32"/>
      <c r="J35" s="33"/>
      <c r="K35" s="33"/>
      <c r="L35" s="33"/>
      <c r="M35" s="19" t="e">
        <f>VLOOKUP(E35,#REF!,2,FALSE)</f>
        <v>#REF!</v>
      </c>
      <c r="N35" s="19" t="s">
        <v>34</v>
      </c>
      <c r="O35" s="31"/>
      <c r="P35" s="19"/>
      <c r="Q35" s="19"/>
      <c r="R35" s="32"/>
      <c r="S35" s="33"/>
      <c r="T35" s="33"/>
      <c r="U35" s="33"/>
      <c r="V35" s="19" t="s">
        <v>34</v>
      </c>
      <c r="W35" s="19" t="s">
        <v>34</v>
      </c>
      <c r="AE35" s="19" t="e">
        <f>VLOOKUP(W35,#REF!,2,FALSE)</f>
        <v>#REF!</v>
      </c>
    </row>
    <row r="36" spans="1:31" s="5" customFormat="1" ht="25" customHeight="1" x14ac:dyDescent="0.3">
      <c r="A36" s="35"/>
      <c r="B36" s="666"/>
      <c r="C36" s="669"/>
      <c r="D36" s="666"/>
      <c r="E36" s="26" t="str">
        <f>E33</f>
        <v>ארד</v>
      </c>
      <c r="F36" s="34"/>
      <c r="G36" s="26"/>
      <c r="H36" s="26"/>
      <c r="I36" s="27"/>
      <c r="J36" s="27"/>
      <c r="K36" s="27"/>
      <c r="L36" s="27"/>
      <c r="M36" s="26" t="e">
        <f>VLOOKUP(E36,#REF!,2,FALSE)</f>
        <v>#REF!</v>
      </c>
      <c r="N36" s="26" t="str">
        <f>N33</f>
        <v>ארד</v>
      </c>
      <c r="O36" s="34"/>
      <c r="P36" s="26"/>
      <c r="Q36" s="26"/>
      <c r="R36" s="27"/>
      <c r="S36" s="27"/>
      <c r="T36" s="27"/>
      <c r="U36" s="27"/>
      <c r="V36" s="26" t="str">
        <f>V33</f>
        <v>ארד</v>
      </c>
      <c r="W36" s="26" t="str">
        <f>W33</f>
        <v>כסף</v>
      </c>
      <c r="X36" s="25"/>
      <c r="Y36" s="25"/>
      <c r="Z36" s="25"/>
      <c r="AA36" s="25"/>
      <c r="AB36" s="25"/>
      <c r="AC36" s="25"/>
      <c r="AD36" s="25"/>
      <c r="AE36" s="26" t="e">
        <f>VLOOKUP(W36,#REF!,2,FALSE)</f>
        <v>#REF!</v>
      </c>
    </row>
    <row r="37" spans="1:31" s="5" customFormat="1" ht="25" customHeight="1" x14ac:dyDescent="0.3">
      <c r="A37" s="15">
        <v>8</v>
      </c>
      <c r="B37" s="665" t="s">
        <v>49</v>
      </c>
      <c r="C37" s="667" t="s">
        <v>63</v>
      </c>
      <c r="D37" s="665" t="s">
        <v>75</v>
      </c>
      <c r="E37" s="28" t="s">
        <v>77</v>
      </c>
      <c r="F37" s="663" t="s">
        <v>2</v>
      </c>
      <c r="G37" s="663"/>
      <c r="H37" s="663"/>
      <c r="I37" s="663"/>
      <c r="J37" s="663"/>
      <c r="K37" s="29"/>
      <c r="L37" s="29"/>
      <c r="M37" s="37" t="e">
        <f>VLOOKUP(E37,#REF!,2,FALSE)</f>
        <v>#REF!</v>
      </c>
      <c r="N37" s="28" t="s">
        <v>77</v>
      </c>
      <c r="O37" s="660" t="s">
        <v>2</v>
      </c>
      <c r="P37" s="660"/>
      <c r="Q37" s="660"/>
      <c r="R37" s="660"/>
      <c r="S37" s="660"/>
      <c r="T37" s="28"/>
      <c r="U37" s="28"/>
      <c r="V37" s="37" t="e">
        <f>VLOOKUP(N37,#REF!,2,FALSE)</f>
        <v>#REF!</v>
      </c>
      <c r="W37" s="28" t="s">
        <v>77</v>
      </c>
      <c r="AE37" s="37" t="e">
        <f>VLOOKUP(W37,#REF!,2,FALSE)</f>
        <v>#REF!</v>
      </c>
    </row>
    <row r="38" spans="1:31" s="5" customFormat="1" ht="25" customHeight="1" x14ac:dyDescent="0.3">
      <c r="A38" s="15"/>
      <c r="B38" s="656"/>
      <c r="C38" s="668"/>
      <c r="D38" s="656"/>
      <c r="E38" s="19" t="s">
        <v>33</v>
      </c>
      <c r="F38" s="31"/>
      <c r="G38" s="19"/>
      <c r="H38" s="19"/>
      <c r="I38" s="19"/>
      <c r="J38" s="19"/>
      <c r="K38" s="19"/>
      <c r="L38" s="19"/>
      <c r="M38" s="19" t="e">
        <f>VLOOKUP(E38,#REF!,2,FALSE)</f>
        <v>#REF!</v>
      </c>
      <c r="N38" s="19" t="s">
        <v>33</v>
      </c>
      <c r="O38" s="31"/>
      <c r="P38" s="19"/>
      <c r="Q38" s="19"/>
      <c r="R38" s="19"/>
      <c r="S38" s="19"/>
      <c r="T38" s="19"/>
      <c r="U38" s="19"/>
      <c r="V38" s="19" t="e">
        <f>VLOOKUP(N38,#REF!,2,FALSE)</f>
        <v>#REF!</v>
      </c>
      <c r="W38" s="19" t="s">
        <v>33</v>
      </c>
      <c r="AE38" s="19" t="e">
        <f>VLOOKUP(W38,#REF!,2,FALSE)</f>
        <v>#REF!</v>
      </c>
    </row>
    <row r="39" spans="1:31" s="5" customFormat="1" ht="25" customHeight="1" x14ac:dyDescent="0.3">
      <c r="A39" s="15"/>
      <c r="B39" s="656"/>
      <c r="C39" s="668"/>
      <c r="D39" s="656"/>
      <c r="E39" s="19" t="s">
        <v>34</v>
      </c>
      <c r="F39" s="31"/>
      <c r="G39" s="19"/>
      <c r="H39" s="19"/>
      <c r="I39" s="32"/>
      <c r="J39" s="33"/>
      <c r="K39" s="33"/>
      <c r="L39" s="33"/>
      <c r="M39" s="19" t="e">
        <f>VLOOKUP(E39,#REF!,2,FALSE)</f>
        <v>#REF!</v>
      </c>
      <c r="N39" s="19" t="s">
        <v>34</v>
      </c>
      <c r="O39" s="31"/>
      <c r="P39" s="19"/>
      <c r="Q39" s="19"/>
      <c r="R39" s="32"/>
      <c r="S39" s="33"/>
      <c r="T39" s="33"/>
      <c r="U39" s="33"/>
      <c r="V39" s="19" t="e">
        <f>VLOOKUP(N39,#REF!,2,FALSE)</f>
        <v>#REF!</v>
      </c>
      <c r="W39" s="19" t="s">
        <v>34</v>
      </c>
      <c r="AE39" s="19" t="e">
        <f>VLOOKUP(W39,#REF!,2,FALSE)</f>
        <v>#REF!</v>
      </c>
    </row>
    <row r="40" spans="1:31" s="5" customFormat="1" ht="25" customHeight="1" x14ac:dyDescent="0.3">
      <c r="A40" s="35"/>
      <c r="B40" s="666"/>
      <c r="C40" s="669"/>
      <c r="D40" s="666"/>
      <c r="E40" s="26" t="str">
        <f>E37</f>
        <v>ארד+</v>
      </c>
      <c r="F40" s="34"/>
      <c r="G40" s="26"/>
      <c r="H40" s="26"/>
      <c r="I40" s="27"/>
      <c r="J40" s="27"/>
      <c r="K40" s="27"/>
      <c r="L40" s="27"/>
      <c r="M40" s="26" t="e">
        <f>VLOOKUP(E40,#REF!,2,FALSE)</f>
        <v>#REF!</v>
      </c>
      <c r="N40" s="26" t="str">
        <f>N37</f>
        <v>ארד+</v>
      </c>
      <c r="O40" s="34"/>
      <c r="P40" s="26"/>
      <c r="Q40" s="26"/>
      <c r="R40" s="27"/>
      <c r="S40" s="27"/>
      <c r="T40" s="27"/>
      <c r="U40" s="27"/>
      <c r="V40" s="26" t="e">
        <f>VLOOKUP(N40,#REF!,2,FALSE)</f>
        <v>#REF!</v>
      </c>
      <c r="W40" s="26" t="str">
        <f>W37</f>
        <v>ארד+</v>
      </c>
      <c r="X40" s="25"/>
      <c r="Y40" s="25"/>
      <c r="Z40" s="25"/>
      <c r="AA40" s="25"/>
      <c r="AB40" s="25"/>
      <c r="AC40" s="25"/>
      <c r="AD40" s="25"/>
      <c r="AE40" s="26" t="e">
        <f>VLOOKUP(W40,#REF!,2,FALSE)</f>
        <v>#REF!</v>
      </c>
    </row>
    <row r="41" spans="1:31" s="5" customFormat="1" ht="25" customHeight="1" x14ac:dyDescent="0.3">
      <c r="A41" s="15"/>
      <c r="B41" s="15"/>
      <c r="W41" s="15"/>
    </row>
    <row r="42" spans="1:31" s="5" customFormat="1" ht="25" customHeight="1" x14ac:dyDescent="0.3">
      <c r="A42" s="15"/>
      <c r="B42" s="15"/>
      <c r="W42" s="15"/>
    </row>
    <row r="43" spans="1:31" s="5" customFormat="1" ht="25" customHeight="1" x14ac:dyDescent="0.3">
      <c r="A43" s="15"/>
      <c r="B43" s="15"/>
      <c r="W43" s="15"/>
    </row>
    <row r="44" spans="1:31" s="5" customFormat="1" x14ac:dyDescent="0.3">
      <c r="A44" s="15"/>
      <c r="B44" s="15"/>
      <c r="W44" s="15"/>
    </row>
    <row r="45" spans="1:31" s="5" customFormat="1" x14ac:dyDescent="0.3">
      <c r="A45" s="15"/>
      <c r="B45" s="15"/>
      <c r="W45" s="15"/>
    </row>
    <row r="46" spans="1:31" s="5" customFormat="1" x14ac:dyDescent="0.3">
      <c r="A46" s="15"/>
      <c r="B46" s="15"/>
      <c r="W46" s="15"/>
    </row>
    <row r="47" spans="1:31" s="5" customFormat="1" x14ac:dyDescent="0.3">
      <c r="A47" s="15"/>
      <c r="B47" s="15"/>
      <c r="W47" s="15"/>
    </row>
    <row r="48" spans="1:31" s="5" customFormat="1" x14ac:dyDescent="0.3">
      <c r="A48" s="15"/>
      <c r="B48" s="15"/>
      <c r="W48" s="15"/>
    </row>
    <row r="49" spans="1:23" s="5" customFormat="1" x14ac:dyDescent="0.3">
      <c r="A49" s="15"/>
      <c r="B49" s="15"/>
      <c r="W49" s="15"/>
    </row>
    <row r="50" spans="1:23" s="5" customFormat="1" x14ac:dyDescent="0.3">
      <c r="A50" s="15"/>
      <c r="B50" s="15"/>
      <c r="W50" s="15"/>
    </row>
    <row r="51" spans="1:23" s="5" customFormat="1" x14ac:dyDescent="0.3">
      <c r="A51" s="15"/>
      <c r="B51" s="15"/>
      <c r="W51" s="15"/>
    </row>
    <row r="52" spans="1:23" s="5" customFormat="1" x14ac:dyDescent="0.3">
      <c r="A52" s="15"/>
      <c r="B52" s="15"/>
      <c r="W52" s="15"/>
    </row>
    <row r="53" spans="1:23" s="5" customFormat="1" x14ac:dyDescent="0.3">
      <c r="A53" s="15"/>
      <c r="B53" s="15"/>
      <c r="W53" s="15"/>
    </row>
    <row r="54" spans="1:23" s="5" customFormat="1" x14ac:dyDescent="0.3">
      <c r="A54" s="15"/>
      <c r="B54" s="15"/>
      <c r="W54" s="15"/>
    </row>
    <row r="55" spans="1:23" s="5" customFormat="1" x14ac:dyDescent="0.3">
      <c r="A55" s="15"/>
      <c r="B55" s="15"/>
      <c r="W55" s="15"/>
    </row>
    <row r="56" spans="1:23" s="5" customFormat="1" x14ac:dyDescent="0.3">
      <c r="A56" s="15"/>
      <c r="B56" s="15"/>
      <c r="W56" s="15"/>
    </row>
    <row r="57" spans="1:23" s="5" customFormat="1" x14ac:dyDescent="0.3">
      <c r="A57" s="15"/>
      <c r="B57" s="15"/>
      <c r="W57" s="15"/>
    </row>
    <row r="58" spans="1:23" s="5" customFormat="1" x14ac:dyDescent="0.3">
      <c r="A58" s="15"/>
      <c r="B58" s="15"/>
      <c r="W58" s="15"/>
    </row>
    <row r="59" spans="1:23" s="5" customFormat="1" x14ac:dyDescent="0.3">
      <c r="A59" s="15"/>
      <c r="B59" s="15"/>
      <c r="W59" s="15"/>
    </row>
    <row r="60" spans="1:23" s="5" customFormat="1" x14ac:dyDescent="0.3">
      <c r="A60" s="15"/>
      <c r="B60" s="15"/>
      <c r="W60" s="15"/>
    </row>
    <row r="61" spans="1:23" s="5" customFormat="1" x14ac:dyDescent="0.3">
      <c r="A61" s="15"/>
      <c r="B61" s="15"/>
      <c r="W61" s="15"/>
    </row>
    <row r="62" spans="1:23" s="5" customFormat="1" x14ac:dyDescent="0.3">
      <c r="A62" s="15"/>
      <c r="B62" s="15"/>
      <c r="W62" s="15"/>
    </row>
    <row r="63" spans="1:23" s="5" customFormat="1" x14ac:dyDescent="0.3">
      <c r="A63" s="15"/>
      <c r="B63" s="15"/>
      <c r="W63" s="15"/>
    </row>
    <row r="64" spans="1:23" s="5" customFormat="1" x14ac:dyDescent="0.3">
      <c r="A64" s="15"/>
      <c r="B64" s="15"/>
      <c r="W64" s="15"/>
    </row>
    <row r="65" spans="1:23" s="5" customFormat="1" x14ac:dyDescent="0.3">
      <c r="A65" s="15"/>
      <c r="B65" s="15"/>
      <c r="W65" s="15"/>
    </row>
    <row r="66" spans="1:23" s="5" customFormat="1" x14ac:dyDescent="0.3">
      <c r="A66" s="15"/>
      <c r="B66" s="15"/>
      <c r="W66" s="15"/>
    </row>
    <row r="67" spans="1:23" s="5" customFormat="1" x14ac:dyDescent="0.3">
      <c r="A67" s="15"/>
      <c r="B67" s="15"/>
      <c r="W67" s="15"/>
    </row>
    <row r="68" spans="1:23" s="5" customFormat="1" x14ac:dyDescent="0.3">
      <c r="A68" s="15"/>
      <c r="B68" s="15"/>
      <c r="W68" s="15"/>
    </row>
    <row r="69" spans="1:23" s="5" customFormat="1" x14ac:dyDescent="0.3">
      <c r="A69" s="15"/>
      <c r="B69" s="15"/>
      <c r="W69" s="15"/>
    </row>
    <row r="70" spans="1:23" s="5" customFormat="1" x14ac:dyDescent="0.3">
      <c r="A70" s="15"/>
      <c r="B70" s="15"/>
      <c r="W70" s="15"/>
    </row>
  </sheetData>
  <mergeCells count="52">
    <mergeCell ref="B16:B20"/>
    <mergeCell ref="B21:B24"/>
    <mergeCell ref="B25:B28"/>
    <mergeCell ref="F21:J21"/>
    <mergeCell ref="F25:J25"/>
    <mergeCell ref="F16:J16"/>
    <mergeCell ref="D16:D20"/>
    <mergeCell ref="C16:C20"/>
    <mergeCell ref="C21:C24"/>
    <mergeCell ref="C25:C28"/>
    <mergeCell ref="D25:D28"/>
    <mergeCell ref="D21:D24"/>
    <mergeCell ref="B8:B11"/>
    <mergeCell ref="F8:J8"/>
    <mergeCell ref="B12:B15"/>
    <mergeCell ref="F12:J12"/>
    <mergeCell ref="F4:M4"/>
    <mergeCell ref="F6:J6"/>
    <mergeCell ref="D8:D15"/>
    <mergeCell ref="C8:C15"/>
    <mergeCell ref="E5:M5"/>
    <mergeCell ref="B37:B40"/>
    <mergeCell ref="D37:D40"/>
    <mergeCell ref="C37:C40"/>
    <mergeCell ref="F37:J37"/>
    <mergeCell ref="B29:B32"/>
    <mergeCell ref="D29:D32"/>
    <mergeCell ref="C29:C32"/>
    <mergeCell ref="F29:J29"/>
    <mergeCell ref="B33:B36"/>
    <mergeCell ref="D33:D36"/>
    <mergeCell ref="C33:C36"/>
    <mergeCell ref="F33:J33"/>
    <mergeCell ref="X6:AB6"/>
    <mergeCell ref="W5:AE5"/>
    <mergeCell ref="F7:J7"/>
    <mergeCell ref="O25:S25"/>
    <mergeCell ref="X7:AB7"/>
    <mergeCell ref="X8:AB8"/>
    <mergeCell ref="X12:AB12"/>
    <mergeCell ref="X16:AB16"/>
    <mergeCell ref="X21:AB21"/>
    <mergeCell ref="O29:S29"/>
    <mergeCell ref="O33:S33"/>
    <mergeCell ref="O37:S37"/>
    <mergeCell ref="N5:V5"/>
    <mergeCell ref="O7:S7"/>
    <mergeCell ref="O8:S8"/>
    <mergeCell ref="O12:S12"/>
    <mergeCell ref="O16:S16"/>
    <mergeCell ref="O21:S21"/>
    <mergeCell ref="O6:S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A0367-9716-489B-B13F-329912D0A162}">
  <dimension ref="B1:L36"/>
  <sheetViews>
    <sheetView rightToLeft="1" tabSelected="1" workbookViewId="0">
      <pane ySplit="4" topLeftCell="A5" activePane="bottomLeft" state="frozen"/>
      <selection pane="bottomLeft" activeCell="A5" sqref="A5"/>
    </sheetView>
  </sheetViews>
  <sheetFormatPr defaultRowHeight="14" x14ac:dyDescent="0.3"/>
  <cols>
    <col min="1" max="2" width="5.58203125" style="304" customWidth="1"/>
    <col min="3" max="3" width="12.58203125" style="304" customWidth="1"/>
    <col min="4" max="9" width="8.6640625" style="304"/>
    <col min="10" max="10" width="5.58203125" style="304" customWidth="1"/>
    <col min="11" max="11" width="8.6640625" style="304"/>
    <col min="12" max="13" width="0" style="304" hidden="1" customWidth="1"/>
    <col min="14" max="16384" width="8.6640625" style="304"/>
  </cols>
  <sheetData>
    <row r="1" spans="2:12" ht="25" customHeight="1" x14ac:dyDescent="0.4">
      <c r="B1" s="539" t="s">
        <v>304</v>
      </c>
      <c r="C1" s="539"/>
      <c r="D1" s="539"/>
      <c r="E1" s="539"/>
      <c r="F1" s="539"/>
      <c r="G1" s="539"/>
      <c r="H1" s="539"/>
      <c r="I1" s="539"/>
      <c r="J1" s="539"/>
    </row>
    <row r="2" spans="2:12" ht="25" customHeight="1" x14ac:dyDescent="0.4">
      <c r="B2" s="539" t="s">
        <v>309</v>
      </c>
      <c r="C2" s="539"/>
      <c r="D2" s="539"/>
      <c r="E2" s="539"/>
      <c r="F2" s="539"/>
      <c r="G2" s="539"/>
      <c r="H2" s="539"/>
      <c r="I2" s="539"/>
      <c r="J2" s="539"/>
    </row>
    <row r="3" spans="2:12" ht="20.149999999999999" customHeight="1" x14ac:dyDescent="0.3">
      <c r="B3" s="541" t="s">
        <v>305</v>
      </c>
      <c r="C3" s="541"/>
      <c r="D3" s="541"/>
      <c r="E3" s="541"/>
      <c r="F3" s="541"/>
      <c r="G3" s="541"/>
      <c r="H3" s="541"/>
      <c r="I3" s="541"/>
      <c r="J3" s="541"/>
    </row>
    <row r="4" spans="2:12" ht="25" customHeight="1" x14ac:dyDescent="0.3">
      <c r="B4" s="529"/>
      <c r="C4" s="529"/>
      <c r="D4" s="529"/>
      <c r="E4" s="529"/>
      <c r="F4" s="529"/>
      <c r="G4" s="529"/>
      <c r="H4" s="529"/>
      <c r="I4" s="529"/>
      <c r="J4" s="529"/>
      <c r="L4" s="305">
        <f>B4</f>
        <v>0</v>
      </c>
    </row>
    <row r="5" spans="2:12" ht="15" customHeight="1" x14ac:dyDescent="0.3">
      <c r="B5" s="527"/>
      <c r="C5" s="527"/>
      <c r="D5" s="527"/>
      <c r="E5" s="527"/>
      <c r="F5" s="527"/>
      <c r="G5" s="527"/>
      <c r="H5" s="527"/>
      <c r="I5" s="527"/>
      <c r="J5" s="527"/>
    </row>
    <row r="6" spans="2:12" ht="30" customHeight="1" x14ac:dyDescent="0.3">
      <c r="B6" s="535" t="s">
        <v>317</v>
      </c>
      <c r="C6" s="535"/>
      <c r="D6" s="535"/>
      <c r="E6" s="535"/>
      <c r="F6" s="535"/>
      <c r="G6" s="535"/>
      <c r="H6" s="535"/>
      <c r="I6" s="535"/>
      <c r="J6" s="535"/>
    </row>
    <row r="7" spans="2:12" s="507" customFormat="1" ht="30" customHeight="1" x14ac:dyDescent="0.3">
      <c r="B7" s="535" t="s">
        <v>410</v>
      </c>
      <c r="C7" s="535"/>
      <c r="D7" s="535"/>
      <c r="E7" s="535"/>
      <c r="F7" s="535"/>
      <c r="G7" s="535"/>
      <c r="H7" s="535"/>
      <c r="I7" s="535"/>
      <c r="J7" s="535"/>
    </row>
    <row r="8" spans="2:12" s="507" customFormat="1" ht="50" customHeight="1" x14ac:dyDescent="0.3">
      <c r="B8" s="535" t="s">
        <v>411</v>
      </c>
      <c r="C8" s="535"/>
      <c r="D8" s="535"/>
      <c r="E8" s="535"/>
      <c r="F8" s="535"/>
      <c r="G8" s="535"/>
      <c r="H8" s="535"/>
      <c r="I8" s="535"/>
      <c r="J8" s="535"/>
    </row>
    <row r="9" spans="2:12" ht="15" customHeight="1" x14ac:dyDescent="0.3">
      <c r="B9" s="527"/>
      <c r="C9" s="527"/>
      <c r="D9" s="527"/>
      <c r="E9" s="527"/>
      <c r="F9" s="527"/>
      <c r="G9" s="527"/>
      <c r="H9" s="527"/>
      <c r="I9" s="527"/>
      <c r="J9" s="527"/>
    </row>
    <row r="10" spans="2:12" ht="25" customHeight="1" x14ac:dyDescent="0.3">
      <c r="B10" s="305" t="s">
        <v>306</v>
      </c>
      <c r="C10" s="305"/>
    </row>
    <row r="11" spans="2:12" s="305" customFormat="1" ht="30" customHeight="1" x14ac:dyDescent="0.3">
      <c r="B11" s="530" t="s">
        <v>336</v>
      </c>
      <c r="C11" s="530"/>
      <c r="D11" s="542" t="s">
        <v>310</v>
      </c>
      <c r="E11" s="542"/>
      <c r="F11" s="542"/>
      <c r="G11" s="542"/>
      <c r="H11" s="542"/>
      <c r="I11" s="542"/>
      <c r="J11" s="542"/>
      <c r="K11" s="306"/>
    </row>
    <row r="12" spans="2:12" s="305" customFormat="1" ht="30" customHeight="1" x14ac:dyDescent="0.3">
      <c r="B12" s="531" t="s">
        <v>264</v>
      </c>
      <c r="C12" s="531"/>
      <c r="D12" s="542" t="s">
        <v>337</v>
      </c>
      <c r="E12" s="542"/>
      <c r="F12" s="542"/>
      <c r="G12" s="542"/>
      <c r="H12" s="542"/>
      <c r="I12" s="542"/>
      <c r="J12" s="542"/>
      <c r="K12" s="306"/>
    </row>
    <row r="13" spans="2:12" s="305" customFormat="1" ht="55" customHeight="1" x14ac:dyDescent="0.3">
      <c r="B13" s="532" t="s">
        <v>276</v>
      </c>
      <c r="C13" s="532"/>
      <c r="D13" s="542" t="s">
        <v>338</v>
      </c>
      <c r="E13" s="542"/>
      <c r="F13" s="542"/>
      <c r="G13" s="542"/>
      <c r="H13" s="542"/>
      <c r="I13" s="542"/>
      <c r="J13" s="542"/>
      <c r="K13" s="306"/>
    </row>
    <row r="14" spans="2:12" ht="15" customHeight="1" x14ac:dyDescent="0.3">
      <c r="B14" s="527"/>
      <c r="C14" s="527"/>
      <c r="D14" s="527"/>
      <c r="E14" s="527"/>
      <c r="F14" s="527"/>
      <c r="G14" s="527"/>
      <c r="H14" s="527"/>
      <c r="I14" s="527"/>
      <c r="J14" s="527"/>
    </row>
    <row r="15" spans="2:12" s="305" customFormat="1" ht="55" customHeight="1" x14ac:dyDescent="0.3">
      <c r="B15" s="543" t="s">
        <v>402</v>
      </c>
      <c r="C15" s="543"/>
      <c r="D15" s="543"/>
      <c r="E15" s="543"/>
      <c r="F15" s="543"/>
      <c r="G15" s="543"/>
      <c r="H15" s="543"/>
      <c r="I15" s="543"/>
      <c r="J15" s="543"/>
    </row>
    <row r="16" spans="2:12" ht="15" customHeight="1" x14ac:dyDescent="0.3">
      <c r="B16" s="527"/>
      <c r="C16" s="527"/>
      <c r="D16" s="527"/>
      <c r="E16" s="527"/>
      <c r="F16" s="527"/>
      <c r="G16" s="527"/>
      <c r="H16" s="527"/>
      <c r="I16" s="527"/>
      <c r="J16" s="527"/>
    </row>
    <row r="17" spans="2:10" ht="25" customHeight="1" x14ac:dyDescent="0.3">
      <c r="B17" s="538" t="s">
        <v>385</v>
      </c>
      <c r="C17" s="538"/>
      <c r="D17" s="538"/>
      <c r="E17" s="538"/>
      <c r="F17" s="538"/>
      <c r="G17" s="538"/>
      <c r="H17" s="538"/>
      <c r="I17" s="538"/>
      <c r="J17" s="538"/>
    </row>
    <row r="18" spans="2:10" ht="20.149999999999999" customHeight="1" x14ac:dyDescent="0.3">
      <c r="B18" s="228"/>
      <c r="C18" s="536" t="s">
        <v>311</v>
      </c>
      <c r="D18" s="536"/>
      <c r="E18" s="536"/>
      <c r="F18" s="536" t="s">
        <v>312</v>
      </c>
      <c r="G18" s="536"/>
      <c r="H18" s="536"/>
      <c r="I18" s="536"/>
      <c r="J18" s="536"/>
    </row>
    <row r="19" spans="2:10" ht="30" customHeight="1" x14ac:dyDescent="0.3">
      <c r="B19" s="307">
        <v>1</v>
      </c>
      <c r="C19" s="544" t="s">
        <v>284</v>
      </c>
      <c r="D19" s="544"/>
      <c r="E19" s="544"/>
      <c r="F19" s="540" t="s">
        <v>316</v>
      </c>
      <c r="G19" s="540"/>
      <c r="H19" s="540"/>
      <c r="I19" s="540"/>
      <c r="J19" s="540"/>
    </row>
    <row r="20" spans="2:10" ht="20.149999999999999" customHeight="1" x14ac:dyDescent="0.3">
      <c r="B20" s="231">
        <v>2</v>
      </c>
      <c r="C20" s="533" t="s">
        <v>285</v>
      </c>
      <c r="D20" s="533"/>
      <c r="E20" s="533"/>
      <c r="F20" s="534" t="s">
        <v>315</v>
      </c>
      <c r="G20" s="534"/>
      <c r="H20" s="534"/>
      <c r="I20" s="534"/>
      <c r="J20" s="534"/>
    </row>
    <row r="21" spans="2:10" ht="20.149999999999999" customHeight="1" x14ac:dyDescent="0.3">
      <c r="B21" s="231">
        <v>3</v>
      </c>
      <c r="C21" s="533" t="s">
        <v>286</v>
      </c>
      <c r="D21" s="533"/>
      <c r="E21" s="533"/>
      <c r="F21" s="534" t="s">
        <v>315</v>
      </c>
      <c r="G21" s="534"/>
      <c r="H21" s="534"/>
      <c r="I21" s="534"/>
      <c r="J21" s="534"/>
    </row>
    <row r="22" spans="2:10" ht="20.149999999999999" customHeight="1" x14ac:dyDescent="0.3">
      <c r="B22" s="231">
        <v>4</v>
      </c>
      <c r="C22" s="533" t="s">
        <v>291</v>
      </c>
      <c r="D22" s="533"/>
      <c r="E22" s="533"/>
      <c r="F22" s="534" t="s">
        <v>315</v>
      </c>
      <c r="G22" s="534"/>
      <c r="H22" s="534"/>
      <c r="I22" s="534"/>
      <c r="J22" s="534"/>
    </row>
    <row r="23" spans="2:10" ht="20.149999999999999" customHeight="1" x14ac:dyDescent="0.3">
      <c r="B23" s="231">
        <v>5</v>
      </c>
      <c r="C23" s="533" t="s">
        <v>292</v>
      </c>
      <c r="D23" s="533"/>
      <c r="E23" s="533"/>
      <c r="F23" s="534" t="s">
        <v>315</v>
      </c>
      <c r="G23" s="534"/>
      <c r="H23" s="534"/>
      <c r="I23" s="534"/>
      <c r="J23" s="534"/>
    </row>
    <row r="24" spans="2:10" ht="20.149999999999999" customHeight="1" x14ac:dyDescent="0.3">
      <c r="B24" s="231">
        <v>6</v>
      </c>
      <c r="C24" s="533" t="s">
        <v>412</v>
      </c>
      <c r="D24" s="533"/>
      <c r="E24" s="533"/>
      <c r="F24" s="534" t="s">
        <v>315</v>
      </c>
      <c r="G24" s="534"/>
      <c r="H24" s="534"/>
      <c r="I24" s="534"/>
      <c r="J24" s="534"/>
    </row>
    <row r="25" spans="2:10" ht="20.149999999999999" customHeight="1" x14ac:dyDescent="0.3">
      <c r="B25" s="231">
        <v>7</v>
      </c>
      <c r="C25" s="533" t="s">
        <v>293</v>
      </c>
      <c r="D25" s="533"/>
      <c r="E25" s="533"/>
      <c r="F25" s="534" t="s">
        <v>315</v>
      </c>
      <c r="G25" s="534"/>
      <c r="H25" s="534"/>
      <c r="I25" s="534"/>
      <c r="J25" s="534"/>
    </row>
    <row r="26" spans="2:10" ht="20.149999999999999" customHeight="1" x14ac:dyDescent="0.3">
      <c r="B26" s="231">
        <v>8</v>
      </c>
      <c r="C26" s="533" t="s">
        <v>355</v>
      </c>
      <c r="D26" s="533"/>
      <c r="E26" s="533"/>
      <c r="F26" s="534" t="s">
        <v>356</v>
      </c>
      <c r="G26" s="534"/>
      <c r="H26" s="534"/>
      <c r="I26" s="534"/>
      <c r="J26" s="534"/>
    </row>
    <row r="27" spans="2:10" ht="15" customHeight="1" x14ac:dyDescent="0.3">
      <c r="B27" s="528"/>
      <c r="C27" s="528"/>
      <c r="D27" s="528"/>
      <c r="E27" s="528"/>
      <c r="F27" s="528"/>
      <c r="G27" s="528"/>
      <c r="H27" s="528"/>
      <c r="I27" s="528"/>
      <c r="J27" s="528"/>
    </row>
    <row r="28" spans="2:10" ht="20.149999999999999" customHeight="1" x14ac:dyDescent="0.3">
      <c r="B28" s="304" t="s">
        <v>318</v>
      </c>
    </row>
    <row r="29" spans="2:10" ht="20.149999999999999" customHeight="1" x14ac:dyDescent="0.3">
      <c r="B29" s="527" t="s">
        <v>319</v>
      </c>
      <c r="C29" s="527"/>
      <c r="D29" s="537" t="s">
        <v>322</v>
      </c>
      <c r="E29" s="527"/>
      <c r="F29" s="527"/>
    </row>
    <row r="30" spans="2:10" ht="20.149999999999999" customHeight="1" x14ac:dyDescent="0.3">
      <c r="B30" s="527" t="s">
        <v>320</v>
      </c>
      <c r="C30" s="527"/>
      <c r="D30" s="537" t="s">
        <v>321</v>
      </c>
      <c r="E30" s="537"/>
      <c r="F30" s="537"/>
    </row>
    <row r="31" spans="2:10" ht="15" customHeight="1" x14ac:dyDescent="0.3">
      <c r="B31" s="527"/>
      <c r="C31" s="527"/>
      <c r="D31" s="527"/>
      <c r="E31" s="527"/>
      <c r="F31" s="527"/>
      <c r="G31" s="527"/>
      <c r="H31" s="527"/>
      <c r="I31" s="527"/>
      <c r="J31" s="527"/>
    </row>
    <row r="32" spans="2:10" ht="20.149999999999999" customHeight="1" x14ac:dyDescent="0.3">
      <c r="H32" s="304" t="s">
        <v>384</v>
      </c>
    </row>
    <row r="33" spans="7:9" ht="20.149999999999999" customHeight="1" x14ac:dyDescent="0.3"/>
    <row r="34" spans="7:9" ht="20.149999999999999" customHeight="1" x14ac:dyDescent="0.3"/>
    <row r="35" spans="7:9" ht="20.149999999999999" customHeight="1" x14ac:dyDescent="0.3">
      <c r="G35" s="308" t="s">
        <v>319</v>
      </c>
      <c r="H35" s="308"/>
      <c r="I35" s="308" t="s">
        <v>320</v>
      </c>
    </row>
    <row r="36" spans="7:9" ht="20.149999999999999" customHeight="1" x14ac:dyDescent="0.3"/>
  </sheetData>
  <mergeCells count="43">
    <mergeCell ref="B1:J1"/>
    <mergeCell ref="B2:J2"/>
    <mergeCell ref="F19:J19"/>
    <mergeCell ref="F20:J20"/>
    <mergeCell ref="B6:J6"/>
    <mergeCell ref="B3:J3"/>
    <mergeCell ref="D11:J11"/>
    <mergeCell ref="D12:J12"/>
    <mergeCell ref="D13:J13"/>
    <mergeCell ref="B15:J15"/>
    <mergeCell ref="C19:E19"/>
    <mergeCell ref="C20:E20"/>
    <mergeCell ref="B29:C29"/>
    <mergeCell ref="B30:C30"/>
    <mergeCell ref="D30:F30"/>
    <mergeCell ref="D29:F29"/>
    <mergeCell ref="C26:E26"/>
    <mergeCell ref="F26:J26"/>
    <mergeCell ref="B7:J7"/>
    <mergeCell ref="B8:J8"/>
    <mergeCell ref="B5:J5"/>
    <mergeCell ref="B9:J9"/>
    <mergeCell ref="C21:E21"/>
    <mergeCell ref="C18:E18"/>
    <mergeCell ref="F18:J18"/>
    <mergeCell ref="B17:J17"/>
    <mergeCell ref="F21:J21"/>
    <mergeCell ref="B14:J14"/>
    <mergeCell ref="B16:J16"/>
    <mergeCell ref="B27:J27"/>
    <mergeCell ref="B31:J31"/>
    <mergeCell ref="B4:J4"/>
    <mergeCell ref="B11:C11"/>
    <mergeCell ref="B12:C12"/>
    <mergeCell ref="B13:C13"/>
    <mergeCell ref="C25:E25"/>
    <mergeCell ref="F22:J22"/>
    <mergeCell ref="F23:J23"/>
    <mergeCell ref="F24:J24"/>
    <mergeCell ref="F25:J25"/>
    <mergeCell ref="C22:E22"/>
    <mergeCell ref="C23:E23"/>
    <mergeCell ref="C24:E24"/>
  </mergeCells>
  <hyperlinks>
    <hyperlink ref="D30" r:id="rId1" xr:uid="{6742AA56-5824-446A-92B8-05E369E4D495}"/>
    <hyperlink ref="D29" r:id="rId2" xr:uid="{99D4708F-60E5-411B-B8A0-0C84A3761AA1}"/>
    <hyperlink ref="C19:E19" location="'כמותי-ריכוז רב שנתי'!A1" display="כמותי - ריכוז רב שנתי" xr:uid="{47E8146D-9A9B-4E08-B481-D08DAD2C8329}"/>
    <hyperlink ref="C20:E20" location="'כמותי-משרות סגל'!A1" display="כמותי - משרות סגל" xr:uid="{37EF04E6-3E08-4518-B6CD-D0256BEB15B4}"/>
    <hyperlink ref="C21:E21" location="'כמותי-קליטות סגל'!A1" display="כמותי - קליטות סגל" xr:uid="{01C8575D-6009-4CDE-871D-1224C34FEBFF}"/>
    <hyperlink ref="C22:E22" location="'איכותני-ייצוג בתפקידים ובוועדות'!A1" display="איכותני - יייצוג בתפקידים ובוועדות" xr:uid="{8E6406C1-7850-4E6B-BCE0-319694A522C5}"/>
    <hyperlink ref="C23:E23" location="'איכותני-סדנאות ותכניות מנהיגות'!A1" display="איכותני - סדנאות ותכניות מנהיגות" xr:uid="{555F0EF9-E609-498A-9BD8-7DF97CA3BBF0}"/>
    <hyperlink ref="C24:E24" location="'כמותי-מלגות הצטיינות'!A1" display="איכותני - מלגות הצטיינות" xr:uid="{2511F1C0-D42B-487D-8E02-75FC6FC8D62B}"/>
    <hyperlink ref="C25:E25" location="'איכותני-הוגנות בתעסוקה'!A1" display="איכותני - הוגנות בתעסוקה" xr:uid="{58E48AE5-B22A-435D-8DF1-0A8634CAB3BF}"/>
    <hyperlink ref="C26:E26" location="'איכותני-הוגנות בתעסוקה'!A1" display="דוגמאות ליוזמות מוסדיות" xr:uid="{6A0F0223-79E9-4E2F-A9D7-B9DBD8772BB3}"/>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B23B8-98FC-4992-9D3D-429699BD1CF0}">
  <dimension ref="A1:T100"/>
  <sheetViews>
    <sheetView rightToLeft="1" zoomScaleNormal="100" workbookViewId="0">
      <pane xSplit="4" ySplit="10" topLeftCell="E11" activePane="bottomRight" state="frozen"/>
      <selection activeCell="C1" sqref="C1"/>
      <selection pane="topRight" activeCell="C1" sqref="C1"/>
      <selection pane="bottomLeft" activeCell="C1" sqref="C1"/>
      <selection pane="bottomRight" activeCell="E11" sqref="E11"/>
    </sheetView>
  </sheetViews>
  <sheetFormatPr defaultColWidth="9" defaultRowHeight="14" x14ac:dyDescent="0.3"/>
  <cols>
    <col min="1" max="1" width="3.58203125" style="192" customWidth="1"/>
    <col min="2" max="3" width="7.58203125" style="194" customWidth="1"/>
    <col min="4" max="4" width="50.58203125" style="194" customWidth="1"/>
    <col min="5" max="9" width="8.58203125" style="181" customWidth="1"/>
    <col min="10" max="10" width="9" style="181"/>
    <col min="11" max="11" width="20.58203125" style="196" customWidth="1"/>
    <col min="12" max="20" width="9" style="196"/>
    <col min="21" max="16384" width="9" style="181"/>
  </cols>
  <sheetData>
    <row r="1" spans="1:11" s="196" customFormat="1" ht="20.149999999999999" customHeight="1" x14ac:dyDescent="0.35">
      <c r="A1" s="192"/>
      <c r="B1" s="194"/>
      <c r="C1" s="560" t="s">
        <v>0</v>
      </c>
      <c r="D1" s="560"/>
    </row>
    <row r="2" spans="1:11" s="196" customFormat="1" ht="20.149999999999999" customHeight="1" x14ac:dyDescent="0.4">
      <c r="A2" s="192"/>
      <c r="B2" s="194"/>
      <c r="C2" s="552" t="s">
        <v>296</v>
      </c>
      <c r="D2" s="552"/>
      <c r="K2" s="224"/>
    </row>
    <row r="3" spans="1:11" s="196" customFormat="1" ht="20.149999999999999" customHeight="1" x14ac:dyDescent="0.4">
      <c r="A3" s="192"/>
      <c r="C3" s="552"/>
      <c r="D3" s="552"/>
      <c r="K3" s="224"/>
    </row>
    <row r="4" spans="1:11" s="196" customFormat="1" ht="25" customHeight="1" x14ac:dyDescent="0.3">
      <c r="A4" s="192"/>
      <c r="C4" s="529">
        <f>'דף פתיחה'!$L$4</f>
        <v>0</v>
      </c>
      <c r="D4" s="529"/>
      <c r="F4" s="225" t="s">
        <v>391</v>
      </c>
      <c r="K4" s="224"/>
    </row>
    <row r="5" spans="1:11" s="196" customFormat="1" ht="20.149999999999999" customHeight="1" x14ac:dyDescent="0.4">
      <c r="A5" s="192"/>
      <c r="C5" s="552"/>
      <c r="D5" s="552"/>
      <c r="K5" s="224"/>
    </row>
    <row r="6" spans="1:11" s="196" customFormat="1" ht="20.149999999999999" customHeight="1" x14ac:dyDescent="0.35">
      <c r="A6" s="192"/>
      <c r="B6" s="197"/>
      <c r="C6" s="551"/>
      <c r="D6" s="551"/>
      <c r="K6" s="224"/>
    </row>
    <row r="7" spans="1:11" s="196" customFormat="1" ht="20.149999999999999" customHeight="1" x14ac:dyDescent="0.3">
      <c r="A7" s="192"/>
      <c r="B7" s="226"/>
      <c r="C7" s="227"/>
      <c r="D7" s="227"/>
      <c r="E7" s="563" t="s">
        <v>193</v>
      </c>
      <c r="F7" s="563"/>
      <c r="G7" s="563"/>
      <c r="H7" s="563"/>
      <c r="I7" s="563"/>
      <c r="J7" s="564"/>
      <c r="K7" s="555" t="s">
        <v>273</v>
      </c>
    </row>
    <row r="8" spans="1:11" s="196" customFormat="1" ht="35.15" customHeight="1" x14ac:dyDescent="0.3">
      <c r="A8" s="192"/>
      <c r="B8" s="228"/>
      <c r="C8" s="561"/>
      <c r="D8" s="562"/>
      <c r="E8" s="229" t="s">
        <v>185</v>
      </c>
      <c r="F8" s="229" t="s">
        <v>188</v>
      </c>
      <c r="G8" s="229" t="s">
        <v>189</v>
      </c>
      <c r="H8" s="229" t="s">
        <v>190</v>
      </c>
      <c r="I8" s="229" t="s">
        <v>191</v>
      </c>
      <c r="J8" s="230" t="s">
        <v>192</v>
      </c>
      <c r="K8" s="556"/>
    </row>
    <row r="9" spans="1:11" s="196" customFormat="1" ht="30" customHeight="1" x14ac:dyDescent="0.3">
      <c r="A9" s="192"/>
      <c r="B9" s="231"/>
      <c r="C9" s="561"/>
      <c r="D9" s="562"/>
      <c r="E9" s="232" t="s">
        <v>187</v>
      </c>
      <c r="J9" s="233"/>
      <c r="K9" s="234"/>
    </row>
    <row r="10" spans="1:11" s="240" customFormat="1" ht="25" customHeight="1" x14ac:dyDescent="0.3">
      <c r="A10" s="208"/>
      <c r="B10" s="235"/>
      <c r="C10" s="567" t="s">
        <v>50</v>
      </c>
      <c r="D10" s="567"/>
      <c r="E10" s="236"/>
      <c r="F10" s="237"/>
      <c r="G10" s="237"/>
      <c r="H10" s="237"/>
      <c r="I10" s="237"/>
      <c r="J10" s="238"/>
      <c r="K10" s="239"/>
    </row>
    <row r="11" spans="1:11" s="240" customFormat="1" ht="25" customHeight="1" x14ac:dyDescent="0.3">
      <c r="A11" s="208"/>
      <c r="B11" s="241">
        <v>1</v>
      </c>
      <c r="C11" s="569" t="s">
        <v>194</v>
      </c>
      <c r="D11" s="569"/>
      <c r="E11" s="242">
        <f>'כמותי-משרות סגל'!G15</f>
        <v>0</v>
      </c>
      <c r="F11" s="242">
        <f>'כמותי-משרות סגל'!G21</f>
        <v>0</v>
      </c>
      <c r="G11" s="242">
        <f>'כמותי-משרות סגל'!G27</f>
        <v>0</v>
      </c>
      <c r="H11" s="242">
        <f>'כמותי-משרות סגל'!G33</f>
        <v>0</v>
      </c>
      <c r="I11" s="242">
        <f>'כמותי-משרות סגל'!G39</f>
        <v>0</v>
      </c>
      <c r="J11" s="243">
        <f>'כמותי-משרות סגל'!G45</f>
        <v>0</v>
      </c>
      <c r="K11" s="549" t="s">
        <v>301</v>
      </c>
    </row>
    <row r="12" spans="1:11" s="240" customFormat="1" ht="25" customHeight="1" x14ac:dyDescent="0.3">
      <c r="A12" s="208"/>
      <c r="B12" s="244"/>
      <c r="C12" s="553" t="s">
        <v>201</v>
      </c>
      <c r="D12" s="554"/>
      <c r="E12" s="242">
        <f>'כמותי-משרות סגל'!E15</f>
        <v>0</v>
      </c>
      <c r="F12" s="242">
        <f>'כמותי-משרות סגל'!E21</f>
        <v>0</v>
      </c>
      <c r="G12" s="242">
        <f>'כמותי-משרות סגל'!E27</f>
        <v>0</v>
      </c>
      <c r="H12" s="242">
        <f>'כמותי-משרות סגל'!E33</f>
        <v>0</v>
      </c>
      <c r="I12" s="242">
        <f>'כמותי-משרות סגל'!E39</f>
        <v>0</v>
      </c>
      <c r="J12" s="243">
        <f>'כמותי-משרות סגל'!E45</f>
        <v>0</v>
      </c>
      <c r="K12" s="549"/>
    </row>
    <row r="13" spans="1:11" s="240" customFormat="1" ht="25" customHeight="1" x14ac:dyDescent="0.3">
      <c r="A13" s="208"/>
      <c r="B13" s="244"/>
      <c r="C13" s="553" t="s">
        <v>195</v>
      </c>
      <c r="D13" s="554"/>
      <c r="E13" s="245" t="e">
        <f>E12/E11</f>
        <v>#DIV/0!</v>
      </c>
      <c r="F13" s="245" t="e">
        <f t="shared" ref="F13:J13" si="0">F12/F11</f>
        <v>#DIV/0!</v>
      </c>
      <c r="G13" s="245" t="e">
        <f t="shared" si="0"/>
        <v>#DIV/0!</v>
      </c>
      <c r="H13" s="245" t="e">
        <f t="shared" si="0"/>
        <v>#DIV/0!</v>
      </c>
      <c r="I13" s="245" t="e">
        <f t="shared" si="0"/>
        <v>#DIV/0!</v>
      </c>
      <c r="J13" s="246" t="e">
        <f t="shared" si="0"/>
        <v>#DIV/0!</v>
      </c>
      <c r="K13" s="549"/>
    </row>
    <row r="14" spans="1:11" s="208" customFormat="1" ht="25" customHeight="1" x14ac:dyDescent="0.3">
      <c r="B14" s="247"/>
      <c r="C14" s="568" t="s">
        <v>377</v>
      </c>
      <c r="D14" s="568"/>
      <c r="J14" s="248"/>
      <c r="K14" s="549"/>
    </row>
    <row r="15" spans="1:11" s="208" customFormat="1" ht="25" customHeight="1" x14ac:dyDescent="0.3">
      <c r="B15" s="244"/>
      <c r="C15" s="565" t="s">
        <v>198</v>
      </c>
      <c r="D15" s="566"/>
      <c r="E15" s="249"/>
      <c r="F15" s="249" t="e">
        <f>F13/E13-1</f>
        <v>#DIV/0!</v>
      </c>
      <c r="G15" s="249" t="e">
        <f t="shared" ref="G15:J15" si="1">G13/F13-1</f>
        <v>#DIV/0!</v>
      </c>
      <c r="H15" s="249" t="e">
        <f t="shared" si="1"/>
        <v>#DIV/0!</v>
      </c>
      <c r="I15" s="249" t="e">
        <f t="shared" si="1"/>
        <v>#DIV/0!</v>
      </c>
      <c r="J15" s="250" t="e">
        <f t="shared" si="1"/>
        <v>#DIV/0!</v>
      </c>
      <c r="K15" s="549"/>
    </row>
    <row r="16" spans="1:11" s="208" customFormat="1" ht="25" customHeight="1" x14ac:dyDescent="0.3">
      <c r="B16" s="216"/>
      <c r="C16" s="571" t="s">
        <v>199</v>
      </c>
      <c r="D16" s="572"/>
      <c r="E16" s="251"/>
      <c r="F16" s="251" t="e">
        <f>F13/$E13-1</f>
        <v>#DIV/0!</v>
      </c>
      <c r="G16" s="251" t="e">
        <f t="shared" ref="G16:J16" si="2">G13/$E13-1</f>
        <v>#DIV/0!</v>
      </c>
      <c r="H16" s="251" t="e">
        <f t="shared" si="2"/>
        <v>#DIV/0!</v>
      </c>
      <c r="I16" s="251" t="e">
        <f t="shared" si="2"/>
        <v>#DIV/0!</v>
      </c>
      <c r="J16" s="252" t="e">
        <f t="shared" si="2"/>
        <v>#DIV/0!</v>
      </c>
      <c r="K16" s="550"/>
    </row>
    <row r="17" spans="2:11" s="208" customFormat="1" ht="25" customHeight="1" x14ac:dyDescent="0.3">
      <c r="B17" s="241">
        <v>2</v>
      </c>
      <c r="C17" s="569" t="s">
        <v>302</v>
      </c>
      <c r="D17" s="569"/>
      <c r="E17" s="242">
        <f>'כמותי-משרות סגל'!G13+'כמותי-משרות סגל'!G14</f>
        <v>0</v>
      </c>
      <c r="F17" s="242">
        <f>'כמותי-משרות סגל'!G19+'כמותי-משרות סגל'!G20</f>
        <v>0</v>
      </c>
      <c r="G17" s="242">
        <f>'כמותי-משרות סגל'!G25+'כמותי-משרות סגל'!G26</f>
        <v>0</v>
      </c>
      <c r="H17" s="242">
        <f>'כמותי-משרות סגל'!G31+'כמותי-משרות סגל'!G32</f>
        <v>0</v>
      </c>
      <c r="I17" s="242">
        <f>'כמותי-משרות סגל'!G37+'כמותי-משרות סגל'!G38</f>
        <v>0</v>
      </c>
      <c r="J17" s="243">
        <f>'כמותי-משרות סגל'!G43+'כמותי-משרות סגל'!G44</f>
        <v>0</v>
      </c>
      <c r="K17" s="548" t="s">
        <v>301</v>
      </c>
    </row>
    <row r="18" spans="2:11" s="208" customFormat="1" ht="25" customHeight="1" x14ac:dyDescent="0.3">
      <c r="B18" s="244"/>
      <c r="C18" s="553" t="s">
        <v>303</v>
      </c>
      <c r="D18" s="554"/>
      <c r="E18" s="242">
        <f>'כמותי-משרות סגל'!E13+'כמותי-משרות סגל'!E14</f>
        <v>0</v>
      </c>
      <c r="F18" s="242">
        <f>'כמותי-משרות סגל'!E19+'כמותי-משרות סגל'!E20</f>
        <v>0</v>
      </c>
      <c r="G18" s="242">
        <f>'כמותי-משרות סגל'!E25+'כמותי-משרות סגל'!E26</f>
        <v>0</v>
      </c>
      <c r="H18" s="242">
        <f>'כמותי-משרות סגל'!E31+'כמותי-משרות סגל'!E32</f>
        <v>0</v>
      </c>
      <c r="I18" s="242">
        <f>'כמותי-משרות סגל'!E37+'כמותי-משרות סגל'!E38</f>
        <v>0</v>
      </c>
      <c r="J18" s="243">
        <f>'כמותי-משרות סגל'!E43+'כמותי-משרות סגל'!E44</f>
        <v>0</v>
      </c>
      <c r="K18" s="549"/>
    </row>
    <row r="19" spans="2:11" s="208" customFormat="1" ht="25" customHeight="1" x14ac:dyDescent="0.3">
      <c r="B19" s="247"/>
      <c r="C19" s="557" t="s">
        <v>200</v>
      </c>
      <c r="D19" s="557"/>
      <c r="E19" s="245" t="e">
        <f>E18/E17</f>
        <v>#DIV/0!</v>
      </c>
      <c r="F19" s="245" t="e">
        <f t="shared" ref="F19:J19" si="3">F18/F17</f>
        <v>#DIV/0!</v>
      </c>
      <c r="G19" s="245" t="e">
        <f t="shared" si="3"/>
        <v>#DIV/0!</v>
      </c>
      <c r="H19" s="245" t="e">
        <f t="shared" si="3"/>
        <v>#DIV/0!</v>
      </c>
      <c r="I19" s="245" t="e">
        <f t="shared" si="3"/>
        <v>#DIV/0!</v>
      </c>
      <c r="J19" s="246" t="e">
        <f t="shared" si="3"/>
        <v>#DIV/0!</v>
      </c>
      <c r="K19" s="549"/>
    </row>
    <row r="20" spans="2:11" s="208" customFormat="1" ht="30" customHeight="1" x14ac:dyDescent="0.3">
      <c r="B20" s="247"/>
      <c r="C20" s="570" t="s">
        <v>378</v>
      </c>
      <c r="D20" s="570"/>
      <c r="J20" s="248"/>
      <c r="K20" s="549"/>
    </row>
    <row r="21" spans="2:11" s="208" customFormat="1" ht="25" customHeight="1" x14ac:dyDescent="0.3">
      <c r="B21" s="244"/>
      <c r="C21" s="565" t="s">
        <v>198</v>
      </c>
      <c r="D21" s="566"/>
      <c r="E21" s="249"/>
      <c r="F21" s="249" t="e">
        <f>F19/E19-1</f>
        <v>#DIV/0!</v>
      </c>
      <c r="G21" s="249" t="e">
        <f t="shared" ref="G21:J21" si="4">G19/F19-1</f>
        <v>#DIV/0!</v>
      </c>
      <c r="H21" s="249" t="e">
        <f t="shared" si="4"/>
        <v>#DIV/0!</v>
      </c>
      <c r="I21" s="249" t="e">
        <f t="shared" si="4"/>
        <v>#DIV/0!</v>
      </c>
      <c r="J21" s="250" t="e">
        <f t="shared" si="4"/>
        <v>#DIV/0!</v>
      </c>
      <c r="K21" s="549"/>
    </row>
    <row r="22" spans="2:11" s="208" customFormat="1" ht="25" customHeight="1" x14ac:dyDescent="0.3">
      <c r="B22" s="216"/>
      <c r="C22" s="571" t="s">
        <v>199</v>
      </c>
      <c r="D22" s="572"/>
      <c r="E22" s="253"/>
      <c r="F22" s="251" t="e">
        <f>F19/$E19-1</f>
        <v>#DIV/0!</v>
      </c>
      <c r="G22" s="251" t="e">
        <f t="shared" ref="G22:J22" si="5">G19/$E19-1</f>
        <v>#DIV/0!</v>
      </c>
      <c r="H22" s="251" t="e">
        <f t="shared" si="5"/>
        <v>#DIV/0!</v>
      </c>
      <c r="I22" s="251" t="e">
        <f t="shared" si="5"/>
        <v>#DIV/0!</v>
      </c>
      <c r="J22" s="252" t="e">
        <f t="shared" si="5"/>
        <v>#DIV/0!</v>
      </c>
      <c r="K22" s="550"/>
    </row>
    <row r="23" spans="2:11" s="208" customFormat="1" ht="30" customHeight="1" x14ac:dyDescent="0.3">
      <c r="B23" s="241">
        <v>3</v>
      </c>
      <c r="C23" s="558" t="s">
        <v>202</v>
      </c>
      <c r="D23" s="559"/>
      <c r="E23" s="242">
        <f>'כמותי-קליטות סגל'!K22</f>
        <v>0</v>
      </c>
      <c r="F23" s="242">
        <f>'כמותי-קליטות סגל'!K28</f>
        <v>0</v>
      </c>
      <c r="G23" s="242">
        <f>'כמותי-קליטות סגל'!K34</f>
        <v>0</v>
      </c>
      <c r="H23" s="242">
        <f>'כמותי-קליטות סגל'!K40</f>
        <v>0</v>
      </c>
      <c r="I23" s="242">
        <f>'כמותי-קליטות סגל'!K46</f>
        <v>0</v>
      </c>
      <c r="J23" s="243">
        <f>'כמותי-קליטות סגל'!K52</f>
        <v>0</v>
      </c>
      <c r="K23" s="548" t="s">
        <v>301</v>
      </c>
    </row>
    <row r="24" spans="2:11" s="208" customFormat="1" ht="30" customHeight="1" x14ac:dyDescent="0.3">
      <c r="B24" s="244"/>
      <c r="C24" s="553" t="s">
        <v>203</v>
      </c>
      <c r="D24" s="554"/>
      <c r="E24" s="242">
        <f>'כמותי-קליטות סגל'!E22</f>
        <v>0</v>
      </c>
      <c r="F24" s="242">
        <f>'כמותי-קליטות סגל'!E28</f>
        <v>0</v>
      </c>
      <c r="G24" s="242">
        <f>'כמותי-קליטות סגל'!E34</f>
        <v>0</v>
      </c>
      <c r="H24" s="242">
        <f>'כמותי-קליטות סגל'!E40</f>
        <v>0</v>
      </c>
      <c r="I24" s="242">
        <f>'כמותי-קליטות סגל'!E46</f>
        <v>0</v>
      </c>
      <c r="J24" s="243">
        <f>'כמותי-קליטות סגל'!E52</f>
        <v>0</v>
      </c>
      <c r="K24" s="549"/>
    </row>
    <row r="25" spans="2:11" s="208" customFormat="1" ht="30" customHeight="1" x14ac:dyDescent="0.3">
      <c r="B25" s="244"/>
      <c r="C25" s="565" t="s">
        <v>204</v>
      </c>
      <c r="D25" s="566"/>
      <c r="E25" s="249" t="e">
        <f>E24/E23</f>
        <v>#DIV/0!</v>
      </c>
      <c r="F25" s="249" t="e">
        <f t="shared" ref="F25:J25" si="6">F24/F23</f>
        <v>#DIV/0!</v>
      </c>
      <c r="G25" s="249" t="e">
        <f t="shared" si="6"/>
        <v>#DIV/0!</v>
      </c>
      <c r="H25" s="249" t="e">
        <f t="shared" si="6"/>
        <v>#DIV/0!</v>
      </c>
      <c r="I25" s="249" t="e">
        <f t="shared" si="6"/>
        <v>#DIV/0!</v>
      </c>
      <c r="J25" s="250" t="e">
        <f t="shared" si="6"/>
        <v>#DIV/0!</v>
      </c>
      <c r="K25" s="549"/>
    </row>
    <row r="26" spans="2:11" s="208" customFormat="1" ht="30" customHeight="1" x14ac:dyDescent="0.3">
      <c r="B26" s="216"/>
      <c r="C26" s="574" t="s">
        <v>205</v>
      </c>
      <c r="D26" s="574"/>
      <c r="E26" s="254" t="e">
        <f>E25/E13</f>
        <v>#DIV/0!</v>
      </c>
      <c r="F26" s="251" t="e">
        <f t="shared" ref="F26:J26" si="7">F25/F13</f>
        <v>#DIV/0!</v>
      </c>
      <c r="G26" s="251" t="e">
        <f t="shared" si="7"/>
        <v>#DIV/0!</v>
      </c>
      <c r="H26" s="251" t="e">
        <f t="shared" si="7"/>
        <v>#DIV/0!</v>
      </c>
      <c r="I26" s="251" t="e">
        <f t="shared" si="7"/>
        <v>#DIV/0!</v>
      </c>
      <c r="J26" s="252" t="e">
        <f t="shared" si="7"/>
        <v>#DIV/0!</v>
      </c>
      <c r="K26" s="549"/>
    </row>
    <row r="27" spans="2:11" s="208" customFormat="1" ht="40" customHeight="1" x14ac:dyDescent="0.3">
      <c r="B27" s="241">
        <v>4</v>
      </c>
      <c r="C27" s="573" t="s">
        <v>206</v>
      </c>
      <c r="D27" s="573"/>
      <c r="E27" s="245"/>
      <c r="F27" s="245"/>
      <c r="G27" s="245"/>
      <c r="H27" s="245"/>
      <c r="I27" s="245"/>
      <c r="J27" s="246"/>
      <c r="K27" s="548" t="s">
        <v>301</v>
      </c>
    </row>
    <row r="28" spans="2:11" s="208" customFormat="1" ht="25" customHeight="1" x14ac:dyDescent="0.3">
      <c r="B28" s="244"/>
      <c r="C28" s="553" t="s">
        <v>324</v>
      </c>
      <c r="D28" s="554"/>
      <c r="E28" s="255">
        <f>'כמותי-קליטות סגל'!E18</f>
        <v>0</v>
      </c>
      <c r="F28" s="255">
        <f>'כמותי-קליטות סגל'!E24</f>
        <v>0</v>
      </c>
      <c r="G28" s="255">
        <f>'כמותי-קליטות סגל'!E30</f>
        <v>0</v>
      </c>
      <c r="H28" s="255">
        <f>'כמותי-קליטות סגל'!E36</f>
        <v>0</v>
      </c>
      <c r="I28" s="255">
        <f>'כמותי-קליטות סגל'!E42</f>
        <v>0</v>
      </c>
      <c r="J28" s="255">
        <f>'כמותי-קליטות סגל'!E48</f>
        <v>0</v>
      </c>
      <c r="K28" s="549"/>
    </row>
    <row r="29" spans="2:11" s="208" customFormat="1" ht="25" customHeight="1" x14ac:dyDescent="0.3">
      <c r="B29" s="244"/>
      <c r="C29" s="553" t="s">
        <v>325</v>
      </c>
      <c r="D29" s="554"/>
      <c r="E29" s="255">
        <f>'כמותי-קליטות סגל'!E19</f>
        <v>0</v>
      </c>
      <c r="F29" s="255">
        <f>'כמותי-קליטות סגל'!E25</f>
        <v>0</v>
      </c>
      <c r="G29" s="255">
        <f>'כמותי-קליטות סגל'!E31</f>
        <v>0</v>
      </c>
      <c r="H29" s="255">
        <f>'כמותי-קליטות סגל'!E37</f>
        <v>0</v>
      </c>
      <c r="I29" s="255">
        <f>'כמותי-קליטות סגל'!E43</f>
        <v>0</v>
      </c>
      <c r="J29" s="255">
        <f>'כמותי-קליטות סגל'!E49</f>
        <v>0</v>
      </c>
      <c r="K29" s="549"/>
    </row>
    <row r="30" spans="2:11" s="208" customFormat="1" ht="25" customHeight="1" x14ac:dyDescent="0.3">
      <c r="B30" s="244"/>
      <c r="C30" s="565" t="s">
        <v>328</v>
      </c>
      <c r="D30" s="566"/>
      <c r="E30" s="256" t="e">
        <f>E28/E29</f>
        <v>#DIV/0!</v>
      </c>
      <c r="F30" s="257" t="e">
        <f t="shared" ref="F30:J30" si="8">F28/F29</f>
        <v>#DIV/0!</v>
      </c>
      <c r="G30" s="257" t="e">
        <f t="shared" si="8"/>
        <v>#DIV/0!</v>
      </c>
      <c r="H30" s="257" t="e">
        <f t="shared" si="8"/>
        <v>#DIV/0!</v>
      </c>
      <c r="I30" s="257" t="e">
        <f t="shared" si="8"/>
        <v>#DIV/0!</v>
      </c>
      <c r="J30" s="258" t="e">
        <f t="shared" si="8"/>
        <v>#DIV/0!</v>
      </c>
      <c r="K30" s="549"/>
    </row>
    <row r="31" spans="2:11" s="208" customFormat="1" ht="25" customHeight="1" x14ac:dyDescent="0.3">
      <c r="B31" s="244"/>
      <c r="C31" s="553" t="s">
        <v>326</v>
      </c>
      <c r="D31" s="554"/>
      <c r="E31" s="255">
        <f>'כמותי-קליטות סגל'!H18</f>
        <v>0</v>
      </c>
      <c r="F31" s="255">
        <f>'כמותי-קליטות סגל'!H24</f>
        <v>0</v>
      </c>
      <c r="G31" s="255">
        <f>'כמותי-קליטות סגל'!H30</f>
        <v>0</v>
      </c>
      <c r="H31" s="255">
        <f>'כמותי-קליטות סגל'!H36</f>
        <v>0</v>
      </c>
      <c r="I31" s="255">
        <f>'כמותי-קליטות סגל'!H42</f>
        <v>0</v>
      </c>
      <c r="J31" s="255">
        <f>'כמותי-קליטות סגל'!H48</f>
        <v>0</v>
      </c>
      <c r="K31" s="549"/>
    </row>
    <row r="32" spans="2:11" s="208" customFormat="1" ht="25" customHeight="1" x14ac:dyDescent="0.3">
      <c r="B32" s="244"/>
      <c r="C32" s="553" t="s">
        <v>327</v>
      </c>
      <c r="D32" s="554"/>
      <c r="E32" s="255">
        <f>'כמותי-קליטות סגל'!H19</f>
        <v>0</v>
      </c>
      <c r="F32" s="255">
        <f>'כמותי-קליטות סגל'!H25</f>
        <v>0</v>
      </c>
      <c r="G32" s="255">
        <f>'כמותי-קליטות סגל'!H31</f>
        <v>0</v>
      </c>
      <c r="H32" s="255">
        <f>'כמותי-קליטות סגל'!H37</f>
        <v>0</v>
      </c>
      <c r="I32" s="255">
        <f>'כמותי-קליטות סגל'!H43</f>
        <v>0</v>
      </c>
      <c r="J32" s="255">
        <f>'כמותי-קליטות סגל'!H49</f>
        <v>0</v>
      </c>
      <c r="K32" s="549"/>
    </row>
    <row r="33" spans="1:20" s="208" customFormat="1" ht="25" customHeight="1" x14ac:dyDescent="0.3">
      <c r="B33" s="244"/>
      <c r="C33" s="565" t="s">
        <v>329</v>
      </c>
      <c r="D33" s="566"/>
      <c r="E33" s="256" t="e">
        <f>E31/E32</f>
        <v>#DIV/0!</v>
      </c>
      <c r="F33" s="257" t="e">
        <f t="shared" ref="F33" si="9">F31/F32</f>
        <v>#DIV/0!</v>
      </c>
      <c r="G33" s="257" t="e">
        <f t="shared" ref="G33" si="10">G31/G32</f>
        <v>#DIV/0!</v>
      </c>
      <c r="H33" s="257" t="e">
        <f t="shared" ref="H33" si="11">H31/H32</f>
        <v>#DIV/0!</v>
      </c>
      <c r="I33" s="257" t="e">
        <f t="shared" ref="I33" si="12">I31/I32</f>
        <v>#DIV/0!</v>
      </c>
      <c r="J33" s="258" t="e">
        <f t="shared" ref="J33" si="13">J31/J32</f>
        <v>#DIV/0!</v>
      </c>
      <c r="K33" s="549"/>
    </row>
    <row r="34" spans="1:20" s="208" customFormat="1" ht="45" customHeight="1" x14ac:dyDescent="0.3">
      <c r="B34" s="216"/>
      <c r="C34" s="574" t="s">
        <v>339</v>
      </c>
      <c r="D34" s="574"/>
      <c r="E34" s="259" t="e">
        <f>E33/E30</f>
        <v>#DIV/0!</v>
      </c>
      <c r="F34" s="259" t="e">
        <f t="shared" ref="F34:J34" si="14">F33/F30</f>
        <v>#DIV/0!</v>
      </c>
      <c r="G34" s="259" t="e">
        <f t="shared" si="14"/>
        <v>#DIV/0!</v>
      </c>
      <c r="H34" s="259" t="e">
        <f t="shared" si="14"/>
        <v>#DIV/0!</v>
      </c>
      <c r="I34" s="259" t="e">
        <f t="shared" si="14"/>
        <v>#DIV/0!</v>
      </c>
      <c r="J34" s="260" t="e">
        <f t="shared" si="14"/>
        <v>#DIV/0!</v>
      </c>
      <c r="K34" s="549"/>
    </row>
    <row r="35" spans="1:20" s="208" customFormat="1" ht="25" customHeight="1" x14ac:dyDescent="0.3">
      <c r="B35" s="241">
        <v>5</v>
      </c>
      <c r="C35" s="573" t="s">
        <v>46</v>
      </c>
      <c r="D35" s="573"/>
      <c r="E35" s="545" t="s">
        <v>379</v>
      </c>
      <c r="F35" s="546"/>
      <c r="G35" s="546"/>
      <c r="H35" s="546"/>
      <c r="I35" s="546"/>
      <c r="J35" s="547"/>
      <c r="K35" s="261"/>
    </row>
    <row r="36" spans="1:20" s="183" customFormat="1" ht="30" customHeight="1" x14ac:dyDescent="0.3">
      <c r="A36" s="208"/>
      <c r="B36" s="216"/>
      <c r="C36" s="263">
        <v>5.0999999999999996</v>
      </c>
      <c r="D36" s="276" t="s">
        <v>323</v>
      </c>
      <c r="E36" s="287" t="s">
        <v>283</v>
      </c>
      <c r="F36" s="288" t="s">
        <v>283</v>
      </c>
      <c r="G36" s="288" t="s">
        <v>283</v>
      </c>
      <c r="H36" s="288" t="s">
        <v>283</v>
      </c>
      <c r="I36" s="288" t="s">
        <v>283</v>
      </c>
      <c r="J36" s="289" t="s">
        <v>283</v>
      </c>
      <c r="K36" s="262" t="s">
        <v>276</v>
      </c>
      <c r="L36" s="208"/>
      <c r="M36" s="280" t="s">
        <v>283</v>
      </c>
      <c r="N36" s="281" t="s">
        <v>278</v>
      </c>
      <c r="O36" s="281" t="s">
        <v>279</v>
      </c>
      <c r="P36" s="208"/>
      <c r="Q36" s="208"/>
      <c r="R36" s="208"/>
      <c r="S36" s="208"/>
      <c r="T36" s="208"/>
    </row>
    <row r="37" spans="1:20" s="183" customFormat="1" ht="25" customHeight="1" x14ac:dyDescent="0.3">
      <c r="A37" s="208"/>
      <c r="B37" s="244"/>
      <c r="C37" s="270">
        <v>5.2</v>
      </c>
      <c r="D37" s="214" t="s">
        <v>208</v>
      </c>
      <c r="E37" s="291"/>
      <c r="F37" s="291"/>
      <c r="G37" s="291"/>
      <c r="H37" s="291"/>
      <c r="I37" s="291"/>
      <c r="J37" s="292"/>
      <c r="K37" s="212" t="s">
        <v>265</v>
      </c>
      <c r="L37" s="208"/>
      <c r="M37" s="208"/>
      <c r="N37" s="208"/>
      <c r="O37" s="208"/>
      <c r="P37" s="208"/>
      <c r="Q37" s="208"/>
      <c r="R37" s="208"/>
      <c r="S37" s="208"/>
      <c r="T37" s="208"/>
    </row>
    <row r="38" spans="1:20" s="183" customFormat="1" ht="25" customHeight="1" x14ac:dyDescent="0.3">
      <c r="A38" s="208"/>
      <c r="B38" s="212"/>
      <c r="C38" s="208"/>
      <c r="D38" s="214" t="s">
        <v>213</v>
      </c>
      <c r="E38" s="291"/>
      <c r="F38" s="291"/>
      <c r="G38" s="291"/>
      <c r="H38" s="291"/>
      <c r="I38" s="291"/>
      <c r="J38" s="292"/>
      <c r="K38" s="212" t="s">
        <v>265</v>
      </c>
      <c r="L38" s="208"/>
      <c r="M38" s="208"/>
      <c r="N38" s="208"/>
      <c r="O38" s="208"/>
      <c r="P38" s="208"/>
      <c r="Q38" s="208"/>
      <c r="R38" s="208"/>
      <c r="S38" s="208"/>
      <c r="T38" s="208"/>
    </row>
    <row r="39" spans="1:20" s="183" customFormat="1" ht="25" customHeight="1" x14ac:dyDescent="0.3">
      <c r="A39" s="208"/>
      <c r="B39" s="212"/>
      <c r="C39" s="208"/>
      <c r="D39" s="214" t="s">
        <v>209</v>
      </c>
      <c r="E39" s="291"/>
      <c r="F39" s="291"/>
      <c r="G39" s="291"/>
      <c r="H39" s="291"/>
      <c r="I39" s="291"/>
      <c r="J39" s="292"/>
      <c r="K39" s="212" t="s">
        <v>265</v>
      </c>
      <c r="L39" s="208"/>
      <c r="M39" s="208"/>
      <c r="N39" s="208"/>
      <c r="O39" s="208"/>
      <c r="P39" s="208"/>
      <c r="Q39" s="208"/>
      <c r="R39" s="208"/>
      <c r="S39" s="208"/>
      <c r="T39" s="208"/>
    </row>
    <row r="40" spans="1:20" s="183" customFormat="1" ht="25" customHeight="1" x14ac:dyDescent="0.3">
      <c r="A40" s="208"/>
      <c r="B40" s="212"/>
      <c r="C40" s="270"/>
      <c r="D40" s="214" t="s">
        <v>214</v>
      </c>
      <c r="E40" s="291"/>
      <c r="F40" s="291"/>
      <c r="G40" s="291"/>
      <c r="H40" s="291"/>
      <c r="I40" s="291"/>
      <c r="J40" s="292"/>
      <c r="K40" s="212" t="s">
        <v>265</v>
      </c>
      <c r="L40" s="208"/>
      <c r="M40" s="208"/>
      <c r="N40" s="208"/>
      <c r="O40" s="208"/>
      <c r="P40" s="208"/>
      <c r="Q40" s="208"/>
      <c r="R40" s="208"/>
      <c r="S40" s="208"/>
      <c r="T40" s="208"/>
    </row>
    <row r="41" spans="1:20" s="208" customFormat="1" ht="30" customHeight="1" x14ac:dyDescent="0.3">
      <c r="B41" s="262"/>
      <c r="C41" s="263"/>
      <c r="D41" s="264" t="s">
        <v>386</v>
      </c>
      <c r="E41" s="265" t="e">
        <f>E38/E40</f>
        <v>#DIV/0!</v>
      </c>
      <c r="F41" s="265" t="e">
        <f>F38/F40</f>
        <v>#DIV/0!</v>
      </c>
      <c r="G41" s="265" t="e">
        <f t="shared" ref="G41:J41" si="15">G38/G40</f>
        <v>#DIV/0!</v>
      </c>
      <c r="H41" s="265" t="e">
        <f t="shared" si="15"/>
        <v>#DIV/0!</v>
      </c>
      <c r="I41" s="265" t="e">
        <f t="shared" si="15"/>
        <v>#DIV/0!</v>
      </c>
      <c r="J41" s="266" t="e">
        <f t="shared" si="15"/>
        <v>#DIV/0!</v>
      </c>
      <c r="K41" s="267"/>
    </row>
    <row r="42" spans="1:20" s="183" customFormat="1" ht="25" customHeight="1" x14ac:dyDescent="0.3">
      <c r="A42" s="208"/>
      <c r="B42" s="209"/>
      <c r="C42" s="277">
        <v>5.3</v>
      </c>
      <c r="D42" s="211" t="s">
        <v>210</v>
      </c>
      <c r="E42" s="291"/>
      <c r="F42" s="291"/>
      <c r="G42" s="291"/>
      <c r="H42" s="291"/>
      <c r="I42" s="291"/>
      <c r="J42" s="292"/>
      <c r="K42" s="212" t="s">
        <v>265</v>
      </c>
      <c r="L42" s="208"/>
      <c r="M42" s="208"/>
      <c r="N42" s="208"/>
      <c r="O42" s="208"/>
      <c r="P42" s="208"/>
      <c r="Q42" s="208"/>
      <c r="R42" s="208"/>
      <c r="S42" s="208"/>
      <c r="T42" s="208"/>
    </row>
    <row r="43" spans="1:20" s="183" customFormat="1" ht="25" customHeight="1" x14ac:dyDescent="0.3">
      <c r="A43" s="208"/>
      <c r="B43" s="212"/>
      <c r="C43" s="270"/>
      <c r="D43" s="214" t="s">
        <v>215</v>
      </c>
      <c r="E43" s="291"/>
      <c r="F43" s="291"/>
      <c r="G43" s="291"/>
      <c r="H43" s="291"/>
      <c r="I43" s="291"/>
      <c r="J43" s="292"/>
      <c r="K43" s="212" t="s">
        <v>265</v>
      </c>
      <c r="L43" s="208"/>
      <c r="M43" s="208"/>
      <c r="N43" s="208"/>
      <c r="O43" s="208"/>
      <c r="P43" s="208"/>
      <c r="Q43" s="208"/>
      <c r="R43" s="208"/>
      <c r="S43" s="208"/>
      <c r="T43" s="208"/>
    </row>
    <row r="44" spans="1:20" s="183" customFormat="1" ht="25" customHeight="1" x14ac:dyDescent="0.3">
      <c r="A44" s="208"/>
      <c r="B44" s="212"/>
      <c r="C44" s="270"/>
      <c r="D44" s="214" t="s">
        <v>211</v>
      </c>
      <c r="E44" s="291"/>
      <c r="F44" s="291"/>
      <c r="G44" s="291"/>
      <c r="H44" s="291"/>
      <c r="I44" s="291"/>
      <c r="J44" s="292"/>
      <c r="K44" s="212" t="s">
        <v>265</v>
      </c>
      <c r="L44" s="208"/>
      <c r="M44" s="208"/>
      <c r="N44" s="208"/>
      <c r="O44" s="208"/>
      <c r="P44" s="208"/>
      <c r="Q44" s="208"/>
      <c r="R44" s="208"/>
      <c r="S44" s="208"/>
      <c r="T44" s="208"/>
    </row>
    <row r="45" spans="1:20" s="183" customFormat="1" ht="25" customHeight="1" x14ac:dyDescent="0.3">
      <c r="A45" s="208"/>
      <c r="B45" s="212"/>
      <c r="C45" s="270"/>
      <c r="D45" s="214" t="s">
        <v>212</v>
      </c>
      <c r="E45" s="291"/>
      <c r="F45" s="291"/>
      <c r="G45" s="291"/>
      <c r="H45" s="291"/>
      <c r="I45" s="291"/>
      <c r="J45" s="292"/>
      <c r="K45" s="212" t="s">
        <v>265</v>
      </c>
      <c r="L45" s="208"/>
      <c r="M45" s="208"/>
      <c r="N45" s="208"/>
      <c r="O45" s="208"/>
      <c r="P45" s="208"/>
      <c r="Q45" s="208"/>
      <c r="R45" s="208"/>
      <c r="S45" s="208"/>
      <c r="T45" s="208"/>
    </row>
    <row r="46" spans="1:20" s="208" customFormat="1" ht="30" customHeight="1" x14ac:dyDescent="0.3">
      <c r="B46" s="262"/>
      <c r="C46" s="263"/>
      <c r="D46" s="264" t="s">
        <v>387</v>
      </c>
      <c r="E46" s="265" t="e">
        <f>E43/E45</f>
        <v>#DIV/0!</v>
      </c>
      <c r="F46" s="265" t="e">
        <f>F43/F45</f>
        <v>#DIV/0!</v>
      </c>
      <c r="G46" s="265" t="e">
        <f t="shared" ref="G46:J46" si="16">G43/G45</f>
        <v>#DIV/0!</v>
      </c>
      <c r="H46" s="265" t="e">
        <f t="shared" si="16"/>
        <v>#DIV/0!</v>
      </c>
      <c r="I46" s="265" t="e">
        <f t="shared" si="16"/>
        <v>#DIV/0!</v>
      </c>
      <c r="J46" s="266" t="e">
        <f t="shared" si="16"/>
        <v>#DIV/0!</v>
      </c>
      <c r="K46" s="268"/>
    </row>
    <row r="47" spans="1:20" s="183" customFormat="1" ht="25" customHeight="1" x14ac:dyDescent="0.3">
      <c r="A47" s="208"/>
      <c r="B47" s="209"/>
      <c r="C47" s="277">
        <v>5.4</v>
      </c>
      <c r="D47" s="211" t="s">
        <v>218</v>
      </c>
      <c r="E47" s="293"/>
      <c r="F47" s="293"/>
      <c r="G47" s="293"/>
      <c r="H47" s="293"/>
      <c r="I47" s="293"/>
      <c r="J47" s="294"/>
      <c r="K47" s="212" t="s">
        <v>265</v>
      </c>
      <c r="L47" s="208"/>
      <c r="M47" s="208"/>
      <c r="N47" s="208"/>
      <c r="O47" s="208"/>
      <c r="P47" s="208"/>
      <c r="Q47" s="208"/>
      <c r="R47" s="208"/>
      <c r="S47" s="208"/>
      <c r="T47" s="208"/>
    </row>
    <row r="48" spans="1:20" s="183" customFormat="1" ht="25" customHeight="1" x14ac:dyDescent="0.3">
      <c r="A48" s="208"/>
      <c r="B48" s="212"/>
      <c r="C48" s="270"/>
      <c r="D48" s="214" t="s">
        <v>216</v>
      </c>
      <c r="E48" s="291"/>
      <c r="F48" s="291"/>
      <c r="G48" s="291"/>
      <c r="H48" s="291"/>
      <c r="I48" s="291"/>
      <c r="J48" s="292"/>
      <c r="K48" s="212" t="s">
        <v>265</v>
      </c>
      <c r="L48" s="208"/>
      <c r="M48" s="208"/>
      <c r="N48" s="208"/>
      <c r="O48" s="208"/>
      <c r="P48" s="208"/>
      <c r="Q48" s="208"/>
      <c r="R48" s="208"/>
      <c r="S48" s="208"/>
      <c r="T48" s="208"/>
    </row>
    <row r="49" spans="1:20" s="183" customFormat="1" ht="25" customHeight="1" x14ac:dyDescent="0.3">
      <c r="A49" s="208"/>
      <c r="B49" s="212"/>
      <c r="C49" s="270"/>
      <c r="D49" s="214" t="s">
        <v>219</v>
      </c>
      <c r="E49" s="291"/>
      <c r="F49" s="291"/>
      <c r="G49" s="291"/>
      <c r="H49" s="291"/>
      <c r="I49" s="291"/>
      <c r="J49" s="292"/>
      <c r="K49" s="212" t="s">
        <v>265</v>
      </c>
      <c r="L49" s="208"/>
      <c r="M49" s="208"/>
      <c r="N49" s="208"/>
      <c r="O49" s="208"/>
      <c r="P49" s="208"/>
      <c r="Q49" s="208"/>
      <c r="R49" s="208"/>
      <c r="S49" s="208"/>
      <c r="T49" s="208"/>
    </row>
    <row r="50" spans="1:20" s="183" customFormat="1" ht="25" customHeight="1" x14ac:dyDescent="0.3">
      <c r="A50" s="208"/>
      <c r="B50" s="212"/>
      <c r="C50" s="270"/>
      <c r="D50" s="214" t="s">
        <v>217</v>
      </c>
      <c r="E50" s="291"/>
      <c r="F50" s="291"/>
      <c r="G50" s="291"/>
      <c r="H50" s="291"/>
      <c r="I50" s="291"/>
      <c r="J50" s="292"/>
      <c r="K50" s="212" t="s">
        <v>265</v>
      </c>
      <c r="L50" s="208"/>
      <c r="M50" s="208"/>
      <c r="N50" s="208"/>
      <c r="O50" s="208"/>
      <c r="P50" s="208"/>
      <c r="Q50" s="208"/>
      <c r="R50" s="208"/>
      <c r="S50" s="208"/>
      <c r="T50" s="208"/>
    </row>
    <row r="51" spans="1:20" s="208" customFormat="1" ht="30" customHeight="1" x14ac:dyDescent="0.3">
      <c r="B51" s="262"/>
      <c r="C51" s="263"/>
      <c r="D51" s="264" t="s">
        <v>388</v>
      </c>
      <c r="E51" s="265" t="e">
        <f>E48/E50</f>
        <v>#DIV/0!</v>
      </c>
      <c r="F51" s="265" t="e">
        <f>F48/F50</f>
        <v>#DIV/0!</v>
      </c>
      <c r="G51" s="265" t="e">
        <f t="shared" ref="G51:J51" si="17">G48/G50</f>
        <v>#DIV/0!</v>
      </c>
      <c r="H51" s="265" t="e">
        <f t="shared" si="17"/>
        <v>#DIV/0!</v>
      </c>
      <c r="I51" s="265" t="e">
        <f t="shared" si="17"/>
        <v>#DIV/0!</v>
      </c>
      <c r="J51" s="266" t="e">
        <f t="shared" si="17"/>
        <v>#DIV/0!</v>
      </c>
      <c r="K51" s="268"/>
    </row>
    <row r="52" spans="1:20" s="208" customFormat="1" ht="25" customHeight="1" x14ac:dyDescent="0.3">
      <c r="B52" s="241">
        <v>6</v>
      </c>
      <c r="C52" s="573" t="s">
        <v>76</v>
      </c>
      <c r="D52" s="573"/>
      <c r="J52" s="248"/>
      <c r="K52" s="548" t="s">
        <v>300</v>
      </c>
    </row>
    <row r="53" spans="1:20" s="208" customFormat="1" ht="25" customHeight="1" x14ac:dyDescent="0.3">
      <c r="B53" s="212"/>
      <c r="C53" s="207">
        <v>6.1</v>
      </c>
      <c r="D53" s="269" t="s">
        <v>13</v>
      </c>
      <c r="J53" s="248"/>
      <c r="K53" s="549"/>
    </row>
    <row r="54" spans="1:20" s="208" customFormat="1" ht="25" customHeight="1" x14ac:dyDescent="0.3">
      <c r="B54" s="212"/>
      <c r="C54" s="270"/>
      <c r="D54" s="214" t="s">
        <v>229</v>
      </c>
      <c r="E54" s="208">
        <f>'כמותי-מלגות הצטיינות'!G10</f>
        <v>0</v>
      </c>
      <c r="F54" s="208">
        <f>'כמותי-מלגות הצטיינות'!I10</f>
        <v>0</v>
      </c>
      <c r="G54" s="208">
        <f>'כמותי-מלגות הצטיינות'!J10</f>
        <v>0</v>
      </c>
      <c r="H54" s="208">
        <f>'כמותי-מלגות הצטיינות'!K10</f>
        <v>0</v>
      </c>
      <c r="I54" s="208">
        <f>'כמותי-מלגות הצטיינות'!M10</f>
        <v>0</v>
      </c>
      <c r="J54" s="248">
        <f>'כמותי-מלגות הצטיינות'!N10</f>
        <v>0</v>
      </c>
      <c r="K54" s="549"/>
    </row>
    <row r="55" spans="1:20" s="208" customFormat="1" ht="25" customHeight="1" x14ac:dyDescent="0.3">
      <c r="B55" s="212"/>
      <c r="C55" s="270"/>
      <c r="D55" s="269" t="s">
        <v>354</v>
      </c>
      <c r="E55" s="257" t="e">
        <f>'כמותי-מלגות הצטיינות'!H10</f>
        <v>#DIV/0!</v>
      </c>
      <c r="F55" s="257" t="e">
        <f>'כמותי-מלגות הצטיינות'!L10</f>
        <v>#DIV/0!</v>
      </c>
      <c r="G55" s="257" t="e">
        <f>'כמותי-מלגות הצטיינות'!P10</f>
        <v>#DIV/0!</v>
      </c>
      <c r="H55" s="257" t="e">
        <f>'כמותי-מלגות הצטיינות'!T10</f>
        <v>#DIV/0!</v>
      </c>
      <c r="I55" s="257" t="e">
        <f>'כמותי-מלגות הצטיינות'!X10</f>
        <v>#DIV/0!</v>
      </c>
      <c r="J55" s="258" t="e">
        <f>'כמותי-מלגות הצטיינות'!AB10</f>
        <v>#DIV/0!</v>
      </c>
      <c r="K55" s="549"/>
    </row>
    <row r="56" spans="1:20" s="208" customFormat="1" ht="25" customHeight="1" x14ac:dyDescent="0.3">
      <c r="B56" s="212"/>
      <c r="C56" s="207">
        <v>6.2</v>
      </c>
      <c r="D56" s="269" t="s">
        <v>82</v>
      </c>
      <c r="J56" s="248"/>
      <c r="K56" s="549"/>
    </row>
    <row r="57" spans="1:20" s="208" customFormat="1" ht="25" customHeight="1" x14ac:dyDescent="0.3">
      <c r="B57" s="212"/>
      <c r="C57" s="270"/>
      <c r="D57" s="214" t="s">
        <v>229</v>
      </c>
      <c r="E57" s="208">
        <f>'כמותי-מלגות הצטיינות'!G21</f>
        <v>0</v>
      </c>
      <c r="F57" s="208">
        <f>'כמותי-מלגות הצטיינות'!I21</f>
        <v>0</v>
      </c>
      <c r="G57" s="208">
        <f>'כמותי-מלגות הצטיינות'!J21</f>
        <v>0</v>
      </c>
      <c r="H57" s="208">
        <f>'כמותי-מלגות הצטיינות'!K21</f>
        <v>1</v>
      </c>
      <c r="I57" s="208">
        <f>'כמותי-מלגות הצטיינות'!M21</f>
        <v>0</v>
      </c>
      <c r="J57" s="248">
        <f>'כמותי-מלגות הצטיינות'!N21</f>
        <v>0</v>
      </c>
      <c r="K57" s="549"/>
    </row>
    <row r="58" spans="1:20" s="208" customFormat="1" ht="25" customHeight="1" x14ac:dyDescent="0.3">
      <c r="B58" s="212"/>
      <c r="C58" s="270"/>
      <c r="D58" s="269" t="s">
        <v>354</v>
      </c>
      <c r="E58" s="257" t="e">
        <f>'כמותי-מלגות הצטיינות'!H21</f>
        <v>#DIV/0!</v>
      </c>
      <c r="F58" s="257">
        <f>'כמותי-מלגות הצטיינות'!L21</f>
        <v>0</v>
      </c>
      <c r="G58" s="257" t="e">
        <f>'כמותי-מלגות הצטיינות'!P21</f>
        <v>#DIV/0!</v>
      </c>
      <c r="H58" s="257" t="e">
        <f>'כמותי-מלגות הצטיינות'!T21</f>
        <v>#DIV/0!</v>
      </c>
      <c r="I58" s="257" t="e">
        <f>'כמותי-מלגות הצטיינות'!X21</f>
        <v>#DIV/0!</v>
      </c>
      <c r="J58" s="258" t="e">
        <f>'כמותי-מלגות הצטיינות'!AB21</f>
        <v>#DIV/0!</v>
      </c>
      <c r="K58" s="549"/>
    </row>
    <row r="59" spans="1:20" s="208" customFormat="1" ht="25" customHeight="1" x14ac:dyDescent="0.3">
      <c r="B59" s="212"/>
      <c r="C59" s="207">
        <v>6.3</v>
      </c>
      <c r="D59" s="269" t="s">
        <v>83</v>
      </c>
      <c r="J59" s="248"/>
      <c r="K59" s="549"/>
    </row>
    <row r="60" spans="1:20" s="208" customFormat="1" ht="25" customHeight="1" x14ac:dyDescent="0.3">
      <c r="B60" s="212"/>
      <c r="C60" s="270"/>
      <c r="D60" s="214" t="s">
        <v>229</v>
      </c>
      <c r="E60" s="208">
        <f>'כמותי-מלגות הצטיינות'!G32</f>
        <v>0</v>
      </c>
      <c r="F60" s="208">
        <f>'כמותי-מלגות הצטיינות'!I32</f>
        <v>0</v>
      </c>
      <c r="G60" s="208">
        <f>'כמותי-מלגות הצטיינות'!J32</f>
        <v>0</v>
      </c>
      <c r="H60" s="208">
        <f>'כמותי-מלגות הצטיינות'!K32</f>
        <v>0</v>
      </c>
      <c r="I60" s="208">
        <f>'כמותי-מלגות הצטיינות'!M32</f>
        <v>0</v>
      </c>
      <c r="J60" s="248">
        <f>'כמותי-מלגות הצטיינות'!N32</f>
        <v>0</v>
      </c>
      <c r="K60" s="549"/>
    </row>
    <row r="61" spans="1:20" s="208" customFormat="1" ht="25" customHeight="1" x14ac:dyDescent="0.3">
      <c r="B61" s="262"/>
      <c r="C61" s="263"/>
      <c r="D61" s="269" t="s">
        <v>354</v>
      </c>
      <c r="E61" s="257" t="e">
        <f>'כמותי-מלגות הצטיינות'!H32</f>
        <v>#DIV/0!</v>
      </c>
      <c r="F61" s="257" t="e">
        <f>'כמותי-מלגות הצטיינות'!L32</f>
        <v>#DIV/0!</v>
      </c>
      <c r="G61" s="257" t="e">
        <f>'כמותי-מלגות הצטיינות'!P32</f>
        <v>#DIV/0!</v>
      </c>
      <c r="H61" s="257" t="e">
        <f>'כמותי-מלגות הצטיינות'!T32</f>
        <v>#DIV/0!</v>
      </c>
      <c r="I61" s="257" t="e">
        <f>'כמותי-מלגות הצטיינות'!X32</f>
        <v>#DIV/0!</v>
      </c>
      <c r="J61" s="258" t="e">
        <f>'כמותי-מלגות הצטיינות'!AB32</f>
        <v>#DIV/0!</v>
      </c>
      <c r="K61" s="550"/>
    </row>
    <row r="62" spans="1:20" s="208" customFormat="1" ht="25" customHeight="1" x14ac:dyDescent="0.3">
      <c r="B62" s="241">
        <v>7</v>
      </c>
      <c r="C62" s="573" t="s">
        <v>380</v>
      </c>
      <c r="D62" s="573"/>
      <c r="E62" s="545" t="s">
        <v>379</v>
      </c>
      <c r="F62" s="546"/>
      <c r="G62" s="546"/>
      <c r="H62" s="546"/>
      <c r="I62" s="546"/>
      <c r="J62" s="547"/>
      <c r="K62" s="261"/>
    </row>
    <row r="63" spans="1:20" s="272" customFormat="1" ht="65.150000000000006" customHeight="1" x14ac:dyDescent="0.3">
      <c r="B63" s="244"/>
      <c r="C63" s="207">
        <v>7.1</v>
      </c>
      <c r="D63" s="271" t="s">
        <v>381</v>
      </c>
      <c r="J63" s="273"/>
      <c r="K63" s="274"/>
    </row>
    <row r="64" spans="1:20" s="295" customFormat="1" ht="30" customHeight="1" x14ac:dyDescent="0.3">
      <c r="A64" s="272"/>
      <c r="B64" s="244"/>
      <c r="C64" s="278"/>
      <c r="D64" s="279" t="s">
        <v>299</v>
      </c>
      <c r="E64" s="296"/>
      <c r="F64" s="296"/>
      <c r="G64" s="296"/>
      <c r="H64" s="296"/>
      <c r="I64" s="296"/>
      <c r="J64" s="297"/>
      <c r="K64" s="212" t="s">
        <v>265</v>
      </c>
      <c r="L64" s="272"/>
      <c r="M64" s="272"/>
      <c r="N64" s="272"/>
      <c r="O64" s="272"/>
      <c r="P64" s="272"/>
      <c r="Q64" s="272"/>
      <c r="R64" s="272"/>
      <c r="S64" s="272"/>
      <c r="T64" s="272"/>
    </row>
    <row r="65" spans="1:20" s="183" customFormat="1" ht="30" customHeight="1" x14ac:dyDescent="0.3">
      <c r="A65" s="208"/>
      <c r="B65" s="212"/>
      <c r="C65" s="270"/>
      <c r="D65" s="214" t="s">
        <v>233</v>
      </c>
      <c r="E65" s="298"/>
      <c r="F65" s="298"/>
      <c r="G65" s="298"/>
      <c r="H65" s="298"/>
      <c r="I65" s="298"/>
      <c r="J65" s="299"/>
      <c r="K65" s="212" t="s">
        <v>265</v>
      </c>
      <c r="L65" s="208"/>
      <c r="M65" s="208"/>
      <c r="N65" s="208"/>
      <c r="O65" s="208"/>
      <c r="P65" s="208"/>
      <c r="Q65" s="208"/>
      <c r="R65" s="208"/>
      <c r="S65" s="208"/>
      <c r="T65" s="208"/>
    </row>
    <row r="66" spans="1:20" s="183" customFormat="1" ht="30" customHeight="1" x14ac:dyDescent="0.3">
      <c r="A66" s="208"/>
      <c r="B66" s="212"/>
      <c r="C66" s="270"/>
      <c r="D66" s="214" t="s">
        <v>297</v>
      </c>
      <c r="E66" s="300"/>
      <c r="F66" s="300"/>
      <c r="G66" s="300"/>
      <c r="H66" s="300"/>
      <c r="I66" s="300"/>
      <c r="J66" s="301"/>
      <c r="K66" s="212" t="s">
        <v>265</v>
      </c>
      <c r="L66" s="208"/>
      <c r="M66" s="208"/>
      <c r="N66" s="208"/>
      <c r="O66" s="208"/>
      <c r="P66" s="208"/>
      <c r="Q66" s="208"/>
      <c r="R66" s="208"/>
      <c r="S66" s="208"/>
      <c r="T66" s="208"/>
    </row>
    <row r="67" spans="1:20" s="183" customFormat="1" ht="30" customHeight="1" x14ac:dyDescent="0.3">
      <c r="A67" s="208"/>
      <c r="B67" s="212"/>
      <c r="C67" s="270"/>
      <c r="D67" s="214" t="s">
        <v>232</v>
      </c>
      <c r="E67" s="298"/>
      <c r="F67" s="298"/>
      <c r="G67" s="298"/>
      <c r="H67" s="298"/>
      <c r="I67" s="298"/>
      <c r="J67" s="299"/>
      <c r="K67" s="212" t="s">
        <v>265</v>
      </c>
      <c r="L67" s="208"/>
      <c r="M67" s="208"/>
      <c r="N67" s="208"/>
      <c r="O67" s="208"/>
      <c r="P67" s="208"/>
      <c r="Q67" s="208"/>
      <c r="R67" s="208"/>
      <c r="S67" s="208"/>
      <c r="T67" s="208"/>
    </row>
    <row r="68" spans="1:20" s="183" customFormat="1" ht="30" customHeight="1" x14ac:dyDescent="0.3">
      <c r="A68" s="208"/>
      <c r="B68" s="212"/>
      <c r="C68" s="270"/>
      <c r="D68" s="214" t="s">
        <v>298</v>
      </c>
      <c r="E68" s="300"/>
      <c r="F68" s="300"/>
      <c r="G68" s="300"/>
      <c r="H68" s="300"/>
      <c r="I68" s="300"/>
      <c r="J68" s="301"/>
      <c r="K68" s="212" t="s">
        <v>265</v>
      </c>
      <c r="L68" s="208"/>
      <c r="M68" s="208"/>
      <c r="N68" s="208"/>
      <c r="O68" s="208"/>
      <c r="P68" s="208"/>
      <c r="Q68" s="208"/>
      <c r="R68" s="208"/>
      <c r="S68" s="208"/>
      <c r="T68" s="208"/>
    </row>
    <row r="69" spans="1:20" s="208" customFormat="1" ht="30" customHeight="1" x14ac:dyDescent="0.3">
      <c r="B69" s="212"/>
      <c r="C69" s="270"/>
      <c r="D69" s="269" t="s">
        <v>389</v>
      </c>
      <c r="E69" s="249" t="e">
        <f>E66/E64</f>
        <v>#DIV/0!</v>
      </c>
      <c r="F69" s="249" t="e">
        <f t="shared" ref="F69:J69" si="18">F66/F64</f>
        <v>#DIV/0!</v>
      </c>
      <c r="G69" s="249" t="e">
        <f t="shared" si="18"/>
        <v>#DIV/0!</v>
      </c>
      <c r="H69" s="249" t="e">
        <f t="shared" si="18"/>
        <v>#DIV/0!</v>
      </c>
      <c r="I69" s="249" t="e">
        <f t="shared" si="18"/>
        <v>#DIV/0!</v>
      </c>
      <c r="J69" s="249" t="e">
        <f t="shared" si="18"/>
        <v>#DIV/0!</v>
      </c>
      <c r="K69" s="212"/>
    </row>
    <row r="70" spans="1:20" s="208" customFormat="1" ht="60" customHeight="1" x14ac:dyDescent="0.3">
      <c r="B70" s="262"/>
      <c r="C70" s="263"/>
      <c r="D70" s="264" t="s">
        <v>390</v>
      </c>
      <c r="E70" s="251" t="e">
        <f>E66/E68</f>
        <v>#DIV/0!</v>
      </c>
      <c r="F70" s="251" t="e">
        <f t="shared" ref="F70:J70" si="19">F66/F68</f>
        <v>#DIV/0!</v>
      </c>
      <c r="G70" s="251" t="e">
        <f t="shared" si="19"/>
        <v>#DIV/0!</v>
      </c>
      <c r="H70" s="251" t="e">
        <f t="shared" si="19"/>
        <v>#DIV/0!</v>
      </c>
      <c r="I70" s="251" t="e">
        <f t="shared" si="19"/>
        <v>#DIV/0!</v>
      </c>
      <c r="J70" s="251" t="e">
        <f t="shared" si="19"/>
        <v>#DIV/0!</v>
      </c>
      <c r="K70" s="267"/>
    </row>
    <row r="71" spans="1:20" s="295" customFormat="1" ht="45" customHeight="1" x14ac:dyDescent="0.3">
      <c r="A71" s="272"/>
      <c r="B71" s="244"/>
      <c r="C71" s="207">
        <v>7.2</v>
      </c>
      <c r="D71" s="271" t="s">
        <v>382</v>
      </c>
      <c r="E71" s="302"/>
      <c r="F71" s="302"/>
      <c r="G71" s="302"/>
      <c r="H71" s="302"/>
      <c r="I71" s="302"/>
      <c r="J71" s="303"/>
      <c r="K71" s="282"/>
      <c r="L71" s="272"/>
      <c r="M71" s="283"/>
      <c r="N71" s="283"/>
      <c r="O71" s="283"/>
      <c r="P71" s="283"/>
      <c r="Q71" s="283"/>
      <c r="R71" s="283"/>
      <c r="S71" s="272"/>
      <c r="T71" s="272"/>
    </row>
    <row r="72" spans="1:20" s="183" customFormat="1" ht="30" customHeight="1" x14ac:dyDescent="0.3">
      <c r="A72" s="208"/>
      <c r="B72" s="212"/>
      <c r="C72" s="278"/>
      <c r="D72" s="279" t="s">
        <v>299</v>
      </c>
      <c r="E72" s="296"/>
      <c r="F72" s="296"/>
      <c r="G72" s="296"/>
      <c r="H72" s="296"/>
      <c r="I72" s="296"/>
      <c r="J72" s="297"/>
      <c r="K72" s="212" t="s">
        <v>265</v>
      </c>
      <c r="L72" s="208"/>
      <c r="M72" s="283"/>
      <c r="N72" s="283"/>
      <c r="O72" s="283"/>
      <c r="P72" s="283"/>
      <c r="Q72" s="283"/>
      <c r="R72" s="283"/>
      <c r="S72" s="208"/>
      <c r="T72" s="208"/>
    </row>
    <row r="73" spans="1:20" s="183" customFormat="1" ht="30" customHeight="1" x14ac:dyDescent="0.3">
      <c r="A73" s="208"/>
      <c r="B73" s="212"/>
      <c r="C73" s="270"/>
      <c r="D73" s="214" t="s">
        <v>233</v>
      </c>
      <c r="E73" s="298"/>
      <c r="F73" s="298"/>
      <c r="G73" s="298"/>
      <c r="H73" s="298"/>
      <c r="I73" s="298"/>
      <c r="J73" s="299"/>
      <c r="K73" s="212" t="s">
        <v>265</v>
      </c>
      <c r="L73" s="208"/>
      <c r="M73" s="208"/>
      <c r="N73" s="208"/>
      <c r="O73" s="208"/>
      <c r="P73" s="208"/>
      <c r="Q73" s="208"/>
      <c r="R73" s="208"/>
      <c r="S73" s="208"/>
      <c r="T73" s="208"/>
    </row>
    <row r="74" spans="1:20" s="183" customFormat="1" ht="30" customHeight="1" x14ac:dyDescent="0.3">
      <c r="A74" s="208"/>
      <c r="B74" s="212"/>
      <c r="C74" s="270"/>
      <c r="D74" s="214" t="s">
        <v>297</v>
      </c>
      <c r="E74" s="300"/>
      <c r="F74" s="300"/>
      <c r="G74" s="300"/>
      <c r="H74" s="300"/>
      <c r="I74" s="300"/>
      <c r="J74" s="301"/>
      <c r="K74" s="212" t="s">
        <v>265</v>
      </c>
      <c r="L74" s="208"/>
      <c r="M74" s="208"/>
      <c r="N74" s="208"/>
      <c r="O74" s="208"/>
      <c r="P74" s="208"/>
      <c r="Q74" s="208"/>
      <c r="R74" s="208"/>
      <c r="S74" s="208"/>
      <c r="T74" s="208"/>
    </row>
    <row r="75" spans="1:20" s="183" customFormat="1" ht="30" customHeight="1" x14ac:dyDescent="0.3">
      <c r="A75" s="208"/>
      <c r="B75" s="212"/>
      <c r="C75" s="270"/>
      <c r="D75" s="214" t="s">
        <v>232</v>
      </c>
      <c r="E75" s="298"/>
      <c r="F75" s="298"/>
      <c r="G75" s="298"/>
      <c r="H75" s="298"/>
      <c r="I75" s="298"/>
      <c r="J75" s="299"/>
      <c r="K75" s="212" t="s">
        <v>265</v>
      </c>
      <c r="L75" s="208"/>
      <c r="M75" s="208"/>
      <c r="N75" s="208"/>
      <c r="O75" s="208"/>
      <c r="P75" s="208"/>
      <c r="Q75" s="208"/>
      <c r="R75" s="208"/>
      <c r="S75" s="208"/>
      <c r="T75" s="208"/>
    </row>
    <row r="76" spans="1:20" s="183" customFormat="1" ht="30" customHeight="1" x14ac:dyDescent="0.3">
      <c r="A76" s="208"/>
      <c r="B76" s="212"/>
      <c r="C76" s="270"/>
      <c r="D76" s="214" t="s">
        <v>298</v>
      </c>
      <c r="E76" s="300"/>
      <c r="F76" s="300"/>
      <c r="G76" s="300"/>
      <c r="H76" s="300"/>
      <c r="I76" s="300"/>
      <c r="J76" s="301"/>
      <c r="K76" s="212" t="s">
        <v>265</v>
      </c>
      <c r="L76" s="208"/>
      <c r="M76" s="208"/>
      <c r="N76" s="208"/>
      <c r="O76" s="208"/>
      <c r="P76" s="208"/>
      <c r="Q76" s="208"/>
      <c r="R76" s="208"/>
      <c r="S76" s="208"/>
      <c r="T76" s="208"/>
    </row>
    <row r="77" spans="1:20" s="208" customFormat="1" ht="45" customHeight="1" x14ac:dyDescent="0.3">
      <c r="B77" s="212"/>
      <c r="C77" s="270"/>
      <c r="D77" s="269" t="s">
        <v>389</v>
      </c>
      <c r="E77" s="249" t="e">
        <f>E74/E72</f>
        <v>#DIV/0!</v>
      </c>
      <c r="F77" s="249" t="e">
        <f t="shared" ref="F77:J77" si="20">F74/F72</f>
        <v>#DIV/0!</v>
      </c>
      <c r="G77" s="249" t="e">
        <f t="shared" si="20"/>
        <v>#DIV/0!</v>
      </c>
      <c r="H77" s="249" t="e">
        <f t="shared" si="20"/>
        <v>#DIV/0!</v>
      </c>
      <c r="I77" s="249" t="e">
        <f t="shared" si="20"/>
        <v>#DIV/0!</v>
      </c>
      <c r="J77" s="249" t="e">
        <f t="shared" si="20"/>
        <v>#DIV/0!</v>
      </c>
      <c r="K77" s="212"/>
    </row>
    <row r="78" spans="1:20" s="208" customFormat="1" ht="60" customHeight="1" x14ac:dyDescent="0.3">
      <c r="B78" s="262"/>
      <c r="C78" s="263"/>
      <c r="D78" s="264" t="s">
        <v>390</v>
      </c>
      <c r="E78" s="251" t="e">
        <f>E74/E76</f>
        <v>#DIV/0!</v>
      </c>
      <c r="F78" s="251" t="e">
        <f t="shared" ref="F78:J78" si="21">F74/F76</f>
        <v>#DIV/0!</v>
      </c>
      <c r="G78" s="251" t="e">
        <f t="shared" si="21"/>
        <v>#DIV/0!</v>
      </c>
      <c r="H78" s="251" t="e">
        <f t="shared" si="21"/>
        <v>#DIV/0!</v>
      </c>
      <c r="I78" s="251" t="e">
        <f t="shared" si="21"/>
        <v>#DIV/0!</v>
      </c>
      <c r="J78" s="251" t="e">
        <f t="shared" si="21"/>
        <v>#DIV/0!</v>
      </c>
      <c r="K78" s="268"/>
    </row>
    <row r="79" spans="1:20" s="192" customFormat="1" x14ac:dyDescent="0.3">
      <c r="B79" s="193"/>
      <c r="C79" s="193"/>
      <c r="D79" s="193"/>
      <c r="E79" s="275"/>
      <c r="F79" s="275"/>
      <c r="G79" s="275"/>
      <c r="H79" s="275"/>
      <c r="I79" s="275"/>
      <c r="J79" s="275"/>
    </row>
    <row r="80" spans="1:20" s="192" customFormat="1" x14ac:dyDescent="0.3">
      <c r="B80" s="193"/>
      <c r="C80" s="193"/>
      <c r="D80" s="193"/>
    </row>
    <row r="81" spans="2:4" s="192" customFormat="1" x14ac:dyDescent="0.3">
      <c r="B81" s="193"/>
      <c r="C81" s="193"/>
      <c r="D81" s="193"/>
    </row>
    <row r="82" spans="2:4" s="192" customFormat="1" x14ac:dyDescent="0.3">
      <c r="B82" s="193"/>
      <c r="C82" s="193"/>
      <c r="D82" s="193"/>
    </row>
    <row r="83" spans="2:4" s="192" customFormat="1" x14ac:dyDescent="0.3">
      <c r="B83" s="193"/>
      <c r="C83" s="193"/>
      <c r="D83" s="193"/>
    </row>
    <row r="84" spans="2:4" s="192" customFormat="1" x14ac:dyDescent="0.3">
      <c r="B84" s="193"/>
      <c r="C84" s="193"/>
      <c r="D84" s="193"/>
    </row>
    <row r="85" spans="2:4" s="192" customFormat="1" x14ac:dyDescent="0.3">
      <c r="B85" s="193"/>
      <c r="C85" s="193"/>
      <c r="D85" s="193"/>
    </row>
    <row r="86" spans="2:4" s="192" customFormat="1" x14ac:dyDescent="0.3">
      <c r="B86" s="193"/>
      <c r="C86" s="193"/>
      <c r="D86" s="193"/>
    </row>
    <row r="87" spans="2:4" s="192" customFormat="1" x14ac:dyDescent="0.3">
      <c r="B87" s="193"/>
      <c r="C87" s="193"/>
      <c r="D87" s="193"/>
    </row>
    <row r="88" spans="2:4" s="192" customFormat="1" x14ac:dyDescent="0.3">
      <c r="B88" s="193"/>
      <c r="C88" s="193"/>
      <c r="D88" s="193"/>
    </row>
    <row r="89" spans="2:4" s="192" customFormat="1" x14ac:dyDescent="0.3">
      <c r="B89" s="193"/>
      <c r="C89" s="193"/>
      <c r="D89" s="193"/>
    </row>
    <row r="90" spans="2:4" s="192" customFormat="1" x14ac:dyDescent="0.3">
      <c r="B90" s="193"/>
      <c r="C90" s="193"/>
      <c r="D90" s="193"/>
    </row>
    <row r="91" spans="2:4" s="192" customFormat="1" x14ac:dyDescent="0.3">
      <c r="B91" s="193"/>
      <c r="C91" s="193"/>
      <c r="D91" s="193"/>
    </row>
    <row r="92" spans="2:4" s="192" customFormat="1" x14ac:dyDescent="0.3">
      <c r="B92" s="193"/>
      <c r="C92" s="193"/>
      <c r="D92" s="193"/>
    </row>
    <row r="93" spans="2:4" s="192" customFormat="1" x14ac:dyDescent="0.3">
      <c r="B93" s="193"/>
      <c r="C93" s="193"/>
      <c r="D93" s="193"/>
    </row>
    <row r="94" spans="2:4" s="192" customFormat="1" x14ac:dyDescent="0.3">
      <c r="B94" s="193"/>
      <c r="C94" s="193"/>
      <c r="D94" s="193"/>
    </row>
    <row r="95" spans="2:4" s="192" customFormat="1" x14ac:dyDescent="0.3">
      <c r="B95" s="193"/>
      <c r="C95" s="193"/>
      <c r="D95" s="193"/>
    </row>
    <row r="96" spans="2:4" s="192" customFormat="1" x14ac:dyDescent="0.3">
      <c r="B96" s="193"/>
      <c r="C96" s="193"/>
      <c r="D96" s="193"/>
    </row>
    <row r="97" spans="1:4" s="192" customFormat="1" x14ac:dyDescent="0.3">
      <c r="B97" s="193"/>
      <c r="C97" s="193"/>
      <c r="D97" s="193"/>
    </row>
    <row r="98" spans="1:4" s="192" customFormat="1" x14ac:dyDescent="0.3">
      <c r="B98" s="193"/>
      <c r="C98" s="193"/>
      <c r="D98" s="193"/>
    </row>
    <row r="99" spans="1:4" s="192" customFormat="1" x14ac:dyDescent="0.3">
      <c r="B99" s="193"/>
      <c r="C99" s="193"/>
      <c r="D99" s="193"/>
    </row>
    <row r="100" spans="1:4" s="196" customFormat="1" x14ac:dyDescent="0.3">
      <c r="A100" s="192"/>
      <c r="B100" s="194"/>
      <c r="C100" s="194"/>
      <c r="D100" s="194"/>
    </row>
  </sheetData>
  <sheetProtection algorithmName="SHA-512" hashValue="0uzCOeVFsjZHrSCCJHNwmWKj22R2O+PTG9q75MCGB+HqVUYtnoRKE64IxrR5MpsdiA0DaNLSgo9aaP3fzfaWfQ==" saltValue="nzgDNsfl1rupa+jEvh0k9g==" spinCount="100000" sheet="1" objects="1" scenarios="1"/>
  <mergeCells count="45">
    <mergeCell ref="C25:D25"/>
    <mergeCell ref="C27:D27"/>
    <mergeCell ref="C52:D52"/>
    <mergeCell ref="C62:D62"/>
    <mergeCell ref="C26:D26"/>
    <mergeCell ref="C34:D34"/>
    <mergeCell ref="C35:D35"/>
    <mergeCell ref="C33:D33"/>
    <mergeCell ref="C30:D30"/>
    <mergeCell ref="C28:D28"/>
    <mergeCell ref="C29:D29"/>
    <mergeCell ref="C31:D31"/>
    <mergeCell ref="C32:D32"/>
    <mergeCell ref="C20:D20"/>
    <mergeCell ref="C21:D21"/>
    <mergeCell ref="C22:D22"/>
    <mergeCell ref="C17:D17"/>
    <mergeCell ref="C16:D16"/>
    <mergeCell ref="C13:D13"/>
    <mergeCell ref="C15:D15"/>
    <mergeCell ref="C9:D9"/>
    <mergeCell ref="C10:D10"/>
    <mergeCell ref="C14:D14"/>
    <mergeCell ref="C11:D11"/>
    <mergeCell ref="C1:D1"/>
    <mergeCell ref="C2:D2"/>
    <mergeCell ref="C3:D3"/>
    <mergeCell ref="C8:D8"/>
    <mergeCell ref="E7:J7"/>
    <mergeCell ref="E35:J35"/>
    <mergeCell ref="K52:K61"/>
    <mergeCell ref="E62:J62"/>
    <mergeCell ref="C6:D6"/>
    <mergeCell ref="C4:D4"/>
    <mergeCell ref="C5:D5"/>
    <mergeCell ref="C18:D18"/>
    <mergeCell ref="K7:K8"/>
    <mergeCell ref="K11:K16"/>
    <mergeCell ref="K17:K22"/>
    <mergeCell ref="K23:K26"/>
    <mergeCell ref="K27:K34"/>
    <mergeCell ref="C19:D19"/>
    <mergeCell ref="C23:D23"/>
    <mergeCell ref="C24:D24"/>
    <mergeCell ref="C12:D12"/>
  </mergeCells>
  <dataValidations disablePrompts="1" count="1">
    <dataValidation type="list" allowBlank="1" showInputMessage="1" showErrorMessage="1" sqref="E36:J36" xr:uid="{05C9AFB3-34CD-4DA9-B4D6-4168AEC5E296}">
      <formula1>$M$36:$O$36</formula1>
    </dataValidation>
  </dataValidations>
  <pageMargins left="0.7" right="0.7" top="0.75" bottom="0.75" header="0.3" footer="0.3"/>
  <pageSetup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2213-DE86-49EF-89B9-15B4EFE6437A}">
  <dimension ref="A1:Z75"/>
  <sheetViews>
    <sheetView rightToLeft="1" zoomScale="85" zoomScaleNormal="85" workbookViewId="0">
      <pane ySplit="10" topLeftCell="A11" activePane="bottomLeft" state="frozen"/>
      <selection pane="bottomLeft" activeCell="A11" sqref="A11"/>
    </sheetView>
  </sheetViews>
  <sheetFormatPr defaultColWidth="9" defaultRowHeight="14" x14ac:dyDescent="0.3"/>
  <cols>
    <col min="1" max="1" width="3.58203125" style="178" customWidth="1"/>
    <col min="2" max="2" width="7.58203125" style="180" customWidth="1"/>
    <col min="3" max="3" width="10.58203125" style="180" customWidth="1"/>
    <col min="4" max="4" width="35.58203125" style="180" customWidth="1"/>
    <col min="5" max="7" width="10.58203125" style="180" customWidth="1"/>
    <col min="8" max="8" width="5.58203125" style="180" customWidth="1"/>
    <col min="9" max="9" width="10.58203125" style="181" customWidth="1"/>
    <col min="10" max="13" width="8.58203125" style="181" customWidth="1"/>
    <col min="14" max="16384" width="9" style="181"/>
  </cols>
  <sheetData>
    <row r="1" spans="1:26" ht="20.149999999999999" customHeight="1" x14ac:dyDescent="0.35">
      <c r="A1" s="192"/>
      <c r="B1" s="193"/>
      <c r="C1" s="560" t="s">
        <v>0</v>
      </c>
      <c r="D1" s="560"/>
      <c r="E1" s="194"/>
      <c r="F1" s="194"/>
      <c r="G1" s="193"/>
      <c r="H1" s="193"/>
      <c r="I1" s="193"/>
      <c r="J1" s="196"/>
      <c r="K1" s="196"/>
      <c r="L1" s="196"/>
      <c r="M1" s="196"/>
      <c r="N1" s="196"/>
      <c r="O1" s="195"/>
      <c r="P1" s="195"/>
      <c r="Q1" s="195"/>
      <c r="R1" s="195"/>
      <c r="S1" s="195"/>
      <c r="T1" s="195"/>
      <c r="U1" s="195"/>
      <c r="V1" s="195"/>
      <c r="W1" s="196"/>
      <c r="X1" s="196"/>
      <c r="Y1" s="196"/>
      <c r="Z1" s="196"/>
    </row>
    <row r="2" spans="1:26" ht="20.149999999999999" customHeight="1" x14ac:dyDescent="0.35">
      <c r="A2" s="192"/>
      <c r="B2" s="197"/>
      <c r="C2" s="560" t="s">
        <v>182</v>
      </c>
      <c r="D2" s="560"/>
      <c r="E2" s="194"/>
      <c r="F2" s="195" t="s">
        <v>207</v>
      </c>
      <c r="G2" s="199"/>
      <c r="H2" s="199"/>
      <c r="I2" s="199"/>
      <c r="J2" s="200"/>
      <c r="K2" s="192"/>
      <c r="L2" s="196"/>
      <c r="M2" s="196"/>
      <c r="N2" s="197" t="s">
        <v>313</v>
      </c>
      <c r="O2" s="197"/>
      <c r="P2" s="197"/>
      <c r="Q2" s="197"/>
      <c r="R2" s="195"/>
      <c r="S2" s="195"/>
      <c r="T2" s="195"/>
      <c r="U2" s="195"/>
      <c r="V2" s="195"/>
      <c r="W2" s="196"/>
      <c r="X2" s="196"/>
      <c r="Y2" s="196"/>
      <c r="Z2" s="196"/>
    </row>
    <row r="3" spans="1:26" ht="25" customHeight="1" x14ac:dyDescent="0.4">
      <c r="A3" s="192"/>
      <c r="B3" s="197"/>
      <c r="C3" s="552" t="s">
        <v>383</v>
      </c>
      <c r="D3" s="552"/>
      <c r="E3" s="194"/>
      <c r="F3" s="579" t="s">
        <v>406</v>
      </c>
      <c r="G3" s="579"/>
      <c r="H3" s="579"/>
      <c r="I3" s="579"/>
      <c r="J3" s="579"/>
      <c r="K3" s="579"/>
      <c r="L3" s="579"/>
      <c r="M3" s="196"/>
      <c r="N3" s="575" t="s">
        <v>403</v>
      </c>
      <c r="O3" s="575"/>
      <c r="P3" s="575"/>
      <c r="Q3" s="575"/>
      <c r="R3" s="575"/>
      <c r="S3" s="575"/>
      <c r="T3" s="317"/>
      <c r="U3" s="317"/>
      <c r="V3" s="195"/>
      <c r="W3" s="196"/>
      <c r="X3" s="196"/>
      <c r="Y3" s="196"/>
      <c r="Z3" s="196"/>
    </row>
    <row r="4" spans="1:26" ht="25" customHeight="1" x14ac:dyDescent="0.4">
      <c r="A4" s="192"/>
      <c r="B4" s="197"/>
      <c r="C4" s="552"/>
      <c r="D4" s="552"/>
      <c r="E4" s="194"/>
      <c r="F4" s="579"/>
      <c r="G4" s="579"/>
      <c r="H4" s="579"/>
      <c r="I4" s="579"/>
      <c r="J4" s="579"/>
      <c r="K4" s="579"/>
      <c r="L4" s="579"/>
      <c r="M4" s="196"/>
      <c r="N4" s="575"/>
      <c r="O4" s="575"/>
      <c r="P4" s="575"/>
      <c r="Q4" s="575"/>
      <c r="R4" s="575"/>
      <c r="S4" s="575"/>
      <c r="T4" s="317"/>
      <c r="U4" s="317"/>
      <c r="V4" s="195"/>
      <c r="W4" s="196"/>
      <c r="X4" s="196"/>
      <c r="Y4" s="196"/>
      <c r="Z4" s="196"/>
    </row>
    <row r="5" spans="1:26" ht="30" customHeight="1" x14ac:dyDescent="0.35">
      <c r="A5" s="192"/>
      <c r="B5" s="197"/>
      <c r="C5" s="529">
        <f>'דף פתיחה'!$L$4</f>
        <v>0</v>
      </c>
      <c r="D5" s="529"/>
      <c r="E5" s="194"/>
      <c r="F5" s="579" t="s">
        <v>407</v>
      </c>
      <c r="G5" s="579"/>
      <c r="H5" s="579"/>
      <c r="I5" s="579"/>
      <c r="J5" s="579"/>
      <c r="K5" s="579"/>
      <c r="L5" s="579"/>
      <c r="M5" s="196"/>
      <c r="N5" s="576" t="s">
        <v>404</v>
      </c>
      <c r="O5" s="576"/>
      <c r="P5" s="576"/>
      <c r="Q5" s="576"/>
      <c r="R5" s="576"/>
      <c r="S5" s="576"/>
      <c r="T5" s="195"/>
      <c r="U5" s="195"/>
      <c r="V5" s="195"/>
      <c r="W5" s="196"/>
      <c r="X5" s="196"/>
      <c r="Y5" s="196"/>
      <c r="Z5" s="196"/>
    </row>
    <row r="6" spans="1:26" ht="25" customHeight="1" x14ac:dyDescent="0.35">
      <c r="A6" s="192"/>
      <c r="B6" s="197"/>
      <c r="C6" s="560"/>
      <c r="D6" s="560"/>
      <c r="E6" s="194"/>
      <c r="F6" s="579"/>
      <c r="G6" s="579"/>
      <c r="H6" s="579"/>
      <c r="I6" s="579"/>
      <c r="J6" s="579"/>
      <c r="K6" s="579"/>
      <c r="L6" s="579"/>
      <c r="M6" s="196"/>
      <c r="N6" s="575" t="s">
        <v>408</v>
      </c>
      <c r="O6" s="575"/>
      <c r="P6" s="575"/>
      <c r="Q6" s="575"/>
      <c r="R6" s="575"/>
      <c r="S6" s="575"/>
      <c r="T6" s="317"/>
      <c r="U6" s="317"/>
      <c r="V6" s="196"/>
      <c r="W6" s="196"/>
      <c r="X6" s="196"/>
      <c r="Y6" s="196"/>
      <c r="Z6" s="196"/>
    </row>
    <row r="7" spans="1:26" ht="20.149999999999999" customHeight="1" x14ac:dyDescent="0.35">
      <c r="A7" s="192"/>
      <c r="B7" s="197"/>
      <c r="C7" s="560" t="s">
        <v>315</v>
      </c>
      <c r="D7" s="560"/>
      <c r="E7" s="201"/>
      <c r="F7" s="202"/>
      <c r="G7" s="202"/>
      <c r="H7" s="202"/>
      <c r="I7" s="202"/>
      <c r="J7" s="202"/>
      <c r="K7" s="202"/>
      <c r="L7" s="202"/>
      <c r="M7" s="196"/>
      <c r="N7" s="575"/>
      <c r="O7" s="575"/>
      <c r="P7" s="575"/>
      <c r="Q7" s="575"/>
      <c r="R7" s="575"/>
      <c r="S7" s="575"/>
      <c r="T7" s="317"/>
      <c r="U7" s="317"/>
      <c r="V7" s="196"/>
      <c r="W7" s="196"/>
      <c r="X7" s="196"/>
      <c r="Y7" s="196"/>
      <c r="Z7" s="196"/>
    </row>
    <row r="8" spans="1:26" ht="20.149999999999999" customHeight="1" x14ac:dyDescent="0.35">
      <c r="A8" s="192"/>
      <c r="B8" s="193"/>
      <c r="C8" s="585"/>
      <c r="D8" s="585"/>
      <c r="E8" s="551"/>
      <c r="F8" s="551"/>
      <c r="G8" s="551"/>
      <c r="H8" s="193"/>
      <c r="I8" s="196"/>
      <c r="J8" s="196"/>
      <c r="K8" s="196"/>
      <c r="L8" s="196"/>
      <c r="M8" s="196"/>
      <c r="N8" s="196"/>
      <c r="O8" s="196"/>
      <c r="P8" s="196"/>
      <c r="Q8" s="196"/>
      <c r="R8" s="196"/>
      <c r="S8" s="196"/>
      <c r="T8" s="196"/>
      <c r="U8" s="196"/>
      <c r="V8" s="196"/>
      <c r="W8" s="196"/>
      <c r="X8" s="196"/>
      <c r="Y8" s="196"/>
      <c r="Z8" s="196"/>
    </row>
    <row r="9" spans="1:26" ht="25" customHeight="1" x14ac:dyDescent="0.35">
      <c r="A9" s="192"/>
      <c r="B9" s="577"/>
      <c r="C9" s="581"/>
      <c r="D9" s="582"/>
      <c r="E9" s="203" t="s">
        <v>168</v>
      </c>
      <c r="F9" s="203" t="s">
        <v>170</v>
      </c>
      <c r="G9" s="203" t="s">
        <v>169</v>
      </c>
      <c r="H9" s="204"/>
      <c r="I9" s="312" t="s">
        <v>235</v>
      </c>
      <c r="J9" s="205"/>
      <c r="K9" s="205"/>
      <c r="L9" s="205"/>
      <c r="M9" s="205"/>
      <c r="N9" s="318" t="s">
        <v>405</v>
      </c>
      <c r="O9" s="196"/>
      <c r="P9" s="196"/>
      <c r="Q9" s="196"/>
      <c r="R9" s="196"/>
      <c r="S9" s="196"/>
      <c r="T9" s="196"/>
      <c r="U9" s="196"/>
      <c r="V9" s="196"/>
      <c r="W9" s="196"/>
      <c r="X9" s="196"/>
      <c r="Y9" s="196"/>
      <c r="Z9" s="196"/>
    </row>
    <row r="10" spans="1:26" ht="25" customHeight="1" x14ac:dyDescent="0.3">
      <c r="A10" s="192"/>
      <c r="B10" s="578"/>
      <c r="C10" s="583"/>
      <c r="D10" s="584"/>
      <c r="E10" s="206" t="s">
        <v>184</v>
      </c>
      <c r="F10" s="206" t="s">
        <v>184</v>
      </c>
      <c r="G10" s="206" t="s">
        <v>184</v>
      </c>
      <c r="H10" s="207"/>
      <c r="I10" s="206"/>
      <c r="J10" s="205"/>
      <c r="K10" s="205"/>
      <c r="L10" s="205"/>
      <c r="M10" s="205"/>
      <c r="N10" s="196"/>
      <c r="O10" s="196"/>
      <c r="P10" s="196"/>
      <c r="Q10" s="196"/>
      <c r="R10" s="196"/>
      <c r="S10" s="196"/>
      <c r="T10" s="196"/>
      <c r="U10" s="196"/>
      <c r="V10" s="196"/>
      <c r="W10" s="196"/>
      <c r="X10" s="196"/>
      <c r="Y10" s="196"/>
      <c r="Z10" s="196"/>
    </row>
    <row r="11" spans="1:26" s="183" customFormat="1" ht="25" customHeight="1" x14ac:dyDescent="0.3">
      <c r="A11" s="208"/>
      <c r="B11" s="209"/>
      <c r="C11" s="210" t="str">
        <f>C15</f>
        <v>תש"פ</v>
      </c>
      <c r="D11" s="211" t="s">
        <v>9</v>
      </c>
      <c r="E11" s="184"/>
      <c r="F11" s="184"/>
      <c r="G11" s="219">
        <f>E11+F11</f>
        <v>0</v>
      </c>
      <c r="H11" s="220"/>
      <c r="I11" s="315" t="e">
        <f>E11/G11</f>
        <v>#DIV/0!</v>
      </c>
      <c r="J11" s="208"/>
      <c r="K11" s="208"/>
      <c r="L11" s="208"/>
      <c r="M11" s="208"/>
      <c r="N11" s="208"/>
      <c r="O11" s="208"/>
      <c r="P11" s="208"/>
      <c r="Q11" s="208"/>
      <c r="R11" s="208"/>
      <c r="S11" s="208"/>
      <c r="T11" s="208"/>
      <c r="U11" s="208"/>
      <c r="V11" s="208"/>
      <c r="W11" s="208"/>
      <c r="X11" s="208"/>
      <c r="Y11" s="208"/>
      <c r="Z11" s="208"/>
    </row>
    <row r="12" spans="1:26" s="183" customFormat="1" ht="25" customHeight="1" x14ac:dyDescent="0.3">
      <c r="A12" s="208"/>
      <c r="B12" s="212"/>
      <c r="C12" s="213" t="str">
        <f>C15</f>
        <v>תש"פ</v>
      </c>
      <c r="D12" s="214" t="s">
        <v>10</v>
      </c>
      <c r="E12" s="187"/>
      <c r="F12" s="187"/>
      <c r="G12" s="221">
        <f>E12+F12</f>
        <v>0</v>
      </c>
      <c r="H12" s="220"/>
      <c r="I12" s="313" t="e">
        <f t="shared" ref="I12:I14" si="0">E12/G12</f>
        <v>#DIV/0!</v>
      </c>
      <c r="J12" s="208"/>
      <c r="K12" s="208"/>
      <c r="L12" s="208"/>
      <c r="M12" s="208"/>
      <c r="N12" s="208"/>
      <c r="O12" s="208"/>
      <c r="P12" s="208"/>
      <c r="Q12" s="208"/>
      <c r="R12" s="208"/>
      <c r="S12" s="208"/>
      <c r="T12" s="208"/>
      <c r="U12" s="208"/>
      <c r="V12" s="208"/>
      <c r="W12" s="208"/>
      <c r="X12" s="208"/>
      <c r="Y12" s="208"/>
      <c r="Z12" s="208"/>
    </row>
    <row r="13" spans="1:26" s="183" customFormat="1" ht="25" customHeight="1" x14ac:dyDescent="0.3">
      <c r="A13" s="208"/>
      <c r="B13" s="212"/>
      <c r="C13" s="213" t="str">
        <f>C15</f>
        <v>תש"פ</v>
      </c>
      <c r="D13" s="214" t="s">
        <v>11</v>
      </c>
      <c r="E13" s="187"/>
      <c r="F13" s="187"/>
      <c r="G13" s="221">
        <f>E13+F13</f>
        <v>0</v>
      </c>
      <c r="H13" s="220"/>
      <c r="I13" s="313" t="e">
        <f t="shared" si="0"/>
        <v>#DIV/0!</v>
      </c>
      <c r="J13" s="208"/>
      <c r="K13" s="208"/>
      <c r="L13" s="208"/>
      <c r="M13" s="208"/>
      <c r="N13" s="208"/>
      <c r="O13" s="208"/>
      <c r="P13" s="208"/>
      <c r="Q13" s="208"/>
      <c r="R13" s="208"/>
      <c r="S13" s="208"/>
      <c r="T13" s="208"/>
      <c r="U13" s="208"/>
      <c r="V13" s="208"/>
      <c r="W13" s="208"/>
      <c r="X13" s="208"/>
      <c r="Y13" s="208"/>
      <c r="Z13" s="208"/>
    </row>
    <row r="14" spans="1:26" s="183" customFormat="1" ht="25" customHeight="1" x14ac:dyDescent="0.3">
      <c r="A14" s="208"/>
      <c r="B14" s="212"/>
      <c r="C14" s="213" t="str">
        <f>C15</f>
        <v>תש"פ</v>
      </c>
      <c r="D14" s="214" t="s">
        <v>183</v>
      </c>
      <c r="E14" s="187"/>
      <c r="F14" s="187"/>
      <c r="G14" s="221">
        <f>E14+F14</f>
        <v>0</v>
      </c>
      <c r="H14" s="220"/>
      <c r="I14" s="313" t="e">
        <f t="shared" si="0"/>
        <v>#DIV/0!</v>
      </c>
      <c r="J14" s="208"/>
      <c r="K14" s="208"/>
      <c r="L14" s="208"/>
      <c r="M14" s="208"/>
      <c r="N14" s="208"/>
      <c r="O14" s="208"/>
      <c r="P14" s="208"/>
      <c r="Q14" s="208"/>
      <c r="R14" s="208"/>
      <c r="S14" s="208"/>
      <c r="T14" s="208"/>
      <c r="U14" s="208"/>
      <c r="V14" s="208"/>
      <c r="W14" s="208"/>
      <c r="X14" s="208"/>
      <c r="Y14" s="208"/>
      <c r="Z14" s="208"/>
    </row>
    <row r="15" spans="1:26" s="188" customFormat="1" ht="25" customHeight="1" x14ac:dyDescent="0.3">
      <c r="A15" s="215"/>
      <c r="B15" s="216"/>
      <c r="C15" s="217" t="s">
        <v>185</v>
      </c>
      <c r="D15" s="218" t="s">
        <v>17</v>
      </c>
      <c r="E15" s="222">
        <f t="shared" ref="E15:G15" si="1">SUM(E11:E14)</f>
        <v>0</v>
      </c>
      <c r="F15" s="222">
        <f t="shared" si="1"/>
        <v>0</v>
      </c>
      <c r="G15" s="222">
        <f t="shared" si="1"/>
        <v>0</v>
      </c>
      <c r="H15" s="223"/>
      <c r="I15" s="314" t="e">
        <f>E15/G15</f>
        <v>#DIV/0!</v>
      </c>
      <c r="J15" s="215"/>
      <c r="K15" s="215"/>
      <c r="L15" s="215"/>
      <c r="M15" s="215"/>
      <c r="N15" s="215"/>
      <c r="O15" s="215"/>
      <c r="P15" s="215"/>
      <c r="Q15" s="215"/>
      <c r="R15" s="215"/>
      <c r="S15" s="215"/>
      <c r="T15" s="215"/>
      <c r="U15" s="215"/>
      <c r="V15" s="215"/>
      <c r="W15" s="215"/>
      <c r="X15" s="215"/>
      <c r="Y15" s="215"/>
      <c r="Z15" s="215"/>
    </row>
    <row r="16" spans="1:26" s="178" customFormat="1" ht="15" customHeight="1" x14ac:dyDescent="0.35">
      <c r="A16" s="192"/>
      <c r="B16" s="193"/>
      <c r="C16" s="580"/>
      <c r="D16" s="580"/>
      <c r="E16" s="310"/>
      <c r="F16" s="310"/>
      <c r="G16" s="310"/>
      <c r="H16" s="193"/>
      <c r="I16" s="316"/>
      <c r="J16" s="192"/>
      <c r="K16" s="192"/>
      <c r="L16" s="192"/>
      <c r="M16" s="192"/>
      <c r="N16" s="192"/>
      <c r="O16" s="192"/>
      <c r="P16" s="192"/>
      <c r="Q16" s="192"/>
      <c r="R16" s="192"/>
      <c r="S16" s="192"/>
      <c r="T16" s="192"/>
      <c r="U16" s="192"/>
      <c r="V16" s="192"/>
      <c r="W16" s="192"/>
      <c r="X16" s="192"/>
      <c r="Y16" s="192"/>
      <c r="Z16" s="192"/>
    </row>
    <row r="17" spans="1:26" s="178" customFormat="1" ht="25" customHeight="1" x14ac:dyDescent="0.3">
      <c r="A17" s="192"/>
      <c r="B17" s="209"/>
      <c r="C17" s="210" t="str">
        <f>C21</f>
        <v>תשפ"א</v>
      </c>
      <c r="D17" s="211" t="s">
        <v>9</v>
      </c>
      <c r="E17" s="189"/>
      <c r="F17" s="189"/>
      <c r="G17" s="219">
        <f>E17+F17</f>
        <v>0</v>
      </c>
      <c r="H17" s="220"/>
      <c r="I17" s="315" t="e">
        <f>E17/G17</f>
        <v>#DIV/0!</v>
      </c>
      <c r="J17" s="192"/>
      <c r="K17" s="192"/>
      <c r="L17" s="192"/>
      <c r="M17" s="192"/>
      <c r="N17" s="192"/>
      <c r="O17" s="192"/>
      <c r="P17" s="192"/>
      <c r="Q17" s="192"/>
      <c r="R17" s="192"/>
      <c r="S17" s="192"/>
      <c r="T17" s="192"/>
      <c r="U17" s="192"/>
      <c r="V17" s="192"/>
      <c r="W17" s="192"/>
      <c r="X17" s="192"/>
      <c r="Y17" s="192"/>
      <c r="Z17" s="192"/>
    </row>
    <row r="18" spans="1:26" s="178" customFormat="1" ht="25" customHeight="1" x14ac:dyDescent="0.3">
      <c r="A18" s="192"/>
      <c r="B18" s="212"/>
      <c r="C18" s="213" t="str">
        <f>C21</f>
        <v>תשפ"א</v>
      </c>
      <c r="D18" s="214" t="s">
        <v>10</v>
      </c>
      <c r="E18" s="190"/>
      <c r="F18" s="190"/>
      <c r="G18" s="221">
        <f>E18+F18</f>
        <v>0</v>
      </c>
      <c r="H18" s="220"/>
      <c r="I18" s="313" t="e">
        <f t="shared" ref="I18:I20" si="2">E18/G18</f>
        <v>#DIV/0!</v>
      </c>
      <c r="J18" s="192"/>
      <c r="K18" s="192"/>
      <c r="L18" s="192"/>
      <c r="M18" s="192"/>
      <c r="N18" s="192"/>
      <c r="O18" s="192"/>
      <c r="P18" s="192"/>
      <c r="Q18" s="192"/>
      <c r="R18" s="192"/>
      <c r="S18" s="192"/>
      <c r="T18" s="192"/>
      <c r="U18" s="192"/>
      <c r="V18" s="192"/>
      <c r="W18" s="192"/>
      <c r="X18" s="192"/>
      <c r="Y18" s="192"/>
      <c r="Z18" s="192"/>
    </row>
    <row r="19" spans="1:26" s="178" customFormat="1" ht="25" customHeight="1" x14ac:dyDescent="0.3">
      <c r="A19" s="192"/>
      <c r="B19" s="212"/>
      <c r="C19" s="213" t="str">
        <f>C21</f>
        <v>תשפ"א</v>
      </c>
      <c r="D19" s="214" t="s">
        <v>11</v>
      </c>
      <c r="E19" s="190"/>
      <c r="F19" s="190"/>
      <c r="G19" s="221">
        <f>E19+F19</f>
        <v>0</v>
      </c>
      <c r="H19" s="220"/>
      <c r="I19" s="313" t="e">
        <f t="shared" si="2"/>
        <v>#DIV/0!</v>
      </c>
      <c r="J19" s="192"/>
      <c r="K19" s="192"/>
      <c r="L19" s="192"/>
      <c r="M19" s="192"/>
      <c r="N19" s="192"/>
      <c r="O19" s="192"/>
      <c r="P19" s="192"/>
      <c r="Q19" s="192"/>
      <c r="R19" s="192"/>
      <c r="S19" s="192"/>
      <c r="T19" s="192"/>
      <c r="U19" s="192"/>
      <c r="V19" s="192"/>
      <c r="W19" s="192"/>
      <c r="X19" s="192"/>
      <c r="Y19" s="192"/>
      <c r="Z19" s="192"/>
    </row>
    <row r="20" spans="1:26" s="178" customFormat="1" ht="25" customHeight="1" x14ac:dyDescent="0.3">
      <c r="A20" s="192"/>
      <c r="B20" s="212"/>
      <c r="C20" s="213" t="str">
        <f>C21</f>
        <v>תשפ"א</v>
      </c>
      <c r="D20" s="214" t="s">
        <v>183</v>
      </c>
      <c r="E20" s="190"/>
      <c r="F20" s="190"/>
      <c r="G20" s="221">
        <f>E20+F20</f>
        <v>0</v>
      </c>
      <c r="H20" s="220"/>
      <c r="I20" s="313" t="e">
        <f t="shared" si="2"/>
        <v>#DIV/0!</v>
      </c>
      <c r="J20" s="192"/>
      <c r="K20" s="192"/>
      <c r="L20" s="192"/>
      <c r="M20" s="192"/>
      <c r="N20" s="192"/>
      <c r="O20" s="192"/>
      <c r="P20" s="192"/>
      <c r="Q20" s="192"/>
      <c r="R20" s="192"/>
      <c r="S20" s="192"/>
      <c r="T20" s="192"/>
      <c r="U20" s="192"/>
      <c r="V20" s="192"/>
      <c r="W20" s="192"/>
      <c r="X20" s="192"/>
      <c r="Y20" s="192"/>
      <c r="Z20" s="192"/>
    </row>
    <row r="21" spans="1:26" s="178" customFormat="1" ht="25" customHeight="1" x14ac:dyDescent="0.3">
      <c r="A21" s="192"/>
      <c r="B21" s="216"/>
      <c r="C21" s="217" t="s">
        <v>188</v>
      </c>
      <c r="D21" s="218" t="s">
        <v>17</v>
      </c>
      <c r="E21" s="222">
        <f t="shared" ref="E21:G21" si="3">SUM(E17:E20)</f>
        <v>0</v>
      </c>
      <c r="F21" s="222">
        <f t="shared" si="3"/>
        <v>0</v>
      </c>
      <c r="G21" s="222">
        <f t="shared" si="3"/>
        <v>0</v>
      </c>
      <c r="H21" s="223"/>
      <c r="I21" s="314" t="e">
        <f>E21/G21</f>
        <v>#DIV/0!</v>
      </c>
      <c r="J21" s="192"/>
      <c r="K21" s="192"/>
      <c r="L21" s="192"/>
      <c r="M21" s="192"/>
      <c r="N21" s="192"/>
      <c r="O21" s="192"/>
      <c r="P21" s="192"/>
      <c r="Q21" s="192"/>
      <c r="R21" s="192"/>
      <c r="S21" s="192"/>
      <c r="T21" s="192"/>
      <c r="U21" s="192"/>
      <c r="V21" s="192"/>
      <c r="W21" s="192"/>
      <c r="X21" s="192"/>
      <c r="Y21" s="192"/>
      <c r="Z21" s="192"/>
    </row>
    <row r="22" spans="1:26" s="178" customFormat="1" ht="15" customHeight="1" x14ac:dyDescent="0.3">
      <c r="A22" s="192"/>
      <c r="B22" s="193"/>
      <c r="C22" s="193"/>
      <c r="D22" s="193"/>
      <c r="E22" s="311"/>
      <c r="F22" s="311"/>
      <c r="G22" s="311"/>
      <c r="H22" s="193"/>
      <c r="I22" s="311"/>
      <c r="J22" s="192"/>
      <c r="K22" s="192"/>
      <c r="L22" s="192"/>
      <c r="M22" s="192"/>
      <c r="N22" s="192"/>
      <c r="O22" s="192"/>
      <c r="P22" s="192"/>
      <c r="Q22" s="192"/>
      <c r="R22" s="192"/>
      <c r="S22" s="192"/>
      <c r="T22" s="192"/>
      <c r="U22" s="192"/>
      <c r="V22" s="192"/>
      <c r="W22" s="192"/>
      <c r="X22" s="192"/>
      <c r="Y22" s="192"/>
      <c r="Z22" s="192"/>
    </row>
    <row r="23" spans="1:26" s="178" customFormat="1" ht="25" customHeight="1" x14ac:dyDescent="0.3">
      <c r="A23" s="192"/>
      <c r="B23" s="209"/>
      <c r="C23" s="210" t="str">
        <f>C27</f>
        <v>תשפ"ב</v>
      </c>
      <c r="D23" s="211" t="s">
        <v>9</v>
      </c>
      <c r="E23" s="189"/>
      <c r="F23" s="189"/>
      <c r="G23" s="219">
        <f>E23+F23</f>
        <v>0</v>
      </c>
      <c r="H23" s="220"/>
      <c r="I23" s="315" t="e">
        <f>E23/G23</f>
        <v>#DIV/0!</v>
      </c>
      <c r="J23" s="192"/>
      <c r="K23" s="192"/>
      <c r="L23" s="192"/>
      <c r="M23" s="192"/>
      <c r="N23" s="192"/>
      <c r="O23" s="192"/>
      <c r="P23" s="192"/>
      <c r="Q23" s="192"/>
      <c r="R23" s="192"/>
      <c r="S23" s="192"/>
      <c r="T23" s="192"/>
      <c r="U23" s="192"/>
      <c r="V23" s="192"/>
      <c r="W23" s="192"/>
      <c r="X23" s="192"/>
      <c r="Y23" s="192"/>
      <c r="Z23" s="192"/>
    </row>
    <row r="24" spans="1:26" s="178" customFormat="1" ht="25" customHeight="1" x14ac:dyDescent="0.3">
      <c r="A24" s="192"/>
      <c r="B24" s="212"/>
      <c r="C24" s="213" t="str">
        <f>C27</f>
        <v>תשפ"ב</v>
      </c>
      <c r="D24" s="214" t="s">
        <v>10</v>
      </c>
      <c r="E24" s="190"/>
      <c r="F24" s="190"/>
      <c r="G24" s="221">
        <f>E24+F24</f>
        <v>0</v>
      </c>
      <c r="H24" s="220"/>
      <c r="I24" s="313" t="e">
        <f t="shared" ref="I24:I26" si="4">E24/G24</f>
        <v>#DIV/0!</v>
      </c>
      <c r="J24" s="192"/>
      <c r="K24" s="192"/>
      <c r="L24" s="192"/>
      <c r="M24" s="192"/>
      <c r="N24" s="192"/>
      <c r="O24" s="192"/>
      <c r="P24" s="192"/>
      <c r="Q24" s="192"/>
      <c r="R24" s="192"/>
      <c r="S24" s="192"/>
      <c r="T24" s="192"/>
      <c r="U24" s="192"/>
      <c r="V24" s="192"/>
      <c r="W24" s="192"/>
      <c r="X24" s="192"/>
      <c r="Y24" s="192"/>
      <c r="Z24" s="192"/>
    </row>
    <row r="25" spans="1:26" s="178" customFormat="1" ht="25" customHeight="1" x14ac:dyDescent="0.3">
      <c r="A25" s="192"/>
      <c r="B25" s="212"/>
      <c r="C25" s="213" t="str">
        <f>C27</f>
        <v>תשפ"ב</v>
      </c>
      <c r="D25" s="214" t="s">
        <v>11</v>
      </c>
      <c r="E25" s="190"/>
      <c r="F25" s="190"/>
      <c r="G25" s="221">
        <f>E25+F25</f>
        <v>0</v>
      </c>
      <c r="H25" s="220"/>
      <c r="I25" s="313" t="e">
        <f t="shared" si="4"/>
        <v>#DIV/0!</v>
      </c>
      <c r="J25" s="192"/>
      <c r="K25" s="192"/>
      <c r="L25" s="192"/>
      <c r="M25" s="192"/>
      <c r="N25" s="192"/>
      <c r="O25" s="192"/>
      <c r="P25" s="192"/>
      <c r="Q25" s="192"/>
      <c r="R25" s="192"/>
      <c r="S25" s="192"/>
      <c r="T25" s="192"/>
      <c r="U25" s="192"/>
      <c r="V25" s="192"/>
      <c r="W25" s="192"/>
      <c r="X25" s="192"/>
      <c r="Y25" s="192"/>
      <c r="Z25" s="192"/>
    </row>
    <row r="26" spans="1:26" s="178" customFormat="1" ht="25" customHeight="1" x14ac:dyDescent="0.3">
      <c r="A26" s="192"/>
      <c r="B26" s="212"/>
      <c r="C26" s="213" t="str">
        <f>C27</f>
        <v>תשפ"ב</v>
      </c>
      <c r="D26" s="214" t="s">
        <v>183</v>
      </c>
      <c r="E26" s="190"/>
      <c r="F26" s="190"/>
      <c r="G26" s="221">
        <f>E26+F26</f>
        <v>0</v>
      </c>
      <c r="H26" s="220"/>
      <c r="I26" s="313" t="e">
        <f t="shared" si="4"/>
        <v>#DIV/0!</v>
      </c>
      <c r="J26" s="192"/>
      <c r="K26" s="192"/>
      <c r="L26" s="192"/>
      <c r="M26" s="192"/>
      <c r="N26" s="192"/>
      <c r="O26" s="192"/>
      <c r="P26" s="192"/>
      <c r="Q26" s="192"/>
      <c r="R26" s="192"/>
      <c r="S26" s="192"/>
      <c r="T26" s="192"/>
      <c r="U26" s="192"/>
      <c r="V26" s="192"/>
      <c r="W26" s="192"/>
      <c r="X26" s="192"/>
      <c r="Y26" s="192"/>
      <c r="Z26" s="192"/>
    </row>
    <row r="27" spans="1:26" s="178" customFormat="1" ht="26" customHeight="1" x14ac:dyDescent="0.3">
      <c r="A27" s="192"/>
      <c r="B27" s="216"/>
      <c r="C27" s="217" t="s">
        <v>189</v>
      </c>
      <c r="D27" s="218" t="s">
        <v>17</v>
      </c>
      <c r="E27" s="222">
        <f t="shared" ref="E27:G27" si="5">SUM(E23:E26)</f>
        <v>0</v>
      </c>
      <c r="F27" s="222">
        <f t="shared" si="5"/>
        <v>0</v>
      </c>
      <c r="G27" s="222">
        <f t="shared" si="5"/>
        <v>0</v>
      </c>
      <c r="H27" s="223"/>
      <c r="I27" s="314" t="e">
        <f>E27/G27</f>
        <v>#DIV/0!</v>
      </c>
      <c r="J27" s="192"/>
      <c r="K27" s="192"/>
      <c r="L27" s="192"/>
      <c r="M27" s="192"/>
      <c r="N27" s="192"/>
      <c r="O27" s="192"/>
      <c r="P27" s="192"/>
      <c r="Q27" s="192"/>
      <c r="R27" s="192"/>
      <c r="S27" s="192"/>
      <c r="T27" s="192"/>
      <c r="U27" s="192"/>
      <c r="V27" s="192"/>
      <c r="W27" s="192"/>
      <c r="X27" s="192"/>
      <c r="Y27" s="192"/>
      <c r="Z27" s="192"/>
    </row>
    <row r="28" spans="1:26" s="178" customFormat="1" ht="15" customHeight="1" x14ac:dyDescent="0.3">
      <c r="A28" s="192"/>
      <c r="B28" s="193"/>
      <c r="C28" s="193"/>
      <c r="D28" s="193"/>
      <c r="E28" s="311"/>
      <c r="F28" s="311"/>
      <c r="G28" s="311"/>
      <c r="H28" s="193"/>
      <c r="I28" s="311"/>
      <c r="J28" s="192"/>
      <c r="K28" s="192"/>
      <c r="L28" s="192"/>
      <c r="M28" s="192"/>
      <c r="N28" s="192"/>
      <c r="O28" s="192"/>
      <c r="P28" s="192"/>
      <c r="Q28" s="192"/>
      <c r="R28" s="192"/>
      <c r="S28" s="192"/>
      <c r="T28" s="192"/>
      <c r="U28" s="192"/>
      <c r="V28" s="192"/>
      <c r="W28" s="192"/>
      <c r="X28" s="192"/>
      <c r="Y28" s="192"/>
      <c r="Z28" s="192"/>
    </row>
    <row r="29" spans="1:26" s="178" customFormat="1" ht="25" customHeight="1" x14ac:dyDescent="0.3">
      <c r="A29" s="192"/>
      <c r="B29" s="209"/>
      <c r="C29" s="210" t="str">
        <f>C33</f>
        <v>תשפ"ג</v>
      </c>
      <c r="D29" s="211" t="s">
        <v>9</v>
      </c>
      <c r="E29" s="189"/>
      <c r="F29" s="189"/>
      <c r="G29" s="219">
        <f>E29+F29</f>
        <v>0</v>
      </c>
      <c r="H29" s="220"/>
      <c r="I29" s="315" t="e">
        <f>E29/G29</f>
        <v>#DIV/0!</v>
      </c>
      <c r="J29" s="192"/>
      <c r="K29" s="192"/>
      <c r="L29" s="192"/>
      <c r="M29" s="192"/>
      <c r="N29" s="192"/>
      <c r="O29" s="192"/>
      <c r="P29" s="192"/>
      <c r="Q29" s="192"/>
      <c r="R29" s="192"/>
      <c r="S29" s="192"/>
      <c r="T29" s="192"/>
      <c r="U29" s="192"/>
      <c r="V29" s="192"/>
      <c r="W29" s="192"/>
      <c r="X29" s="192"/>
      <c r="Y29" s="192"/>
      <c r="Z29" s="192"/>
    </row>
    <row r="30" spans="1:26" s="178" customFormat="1" ht="25" customHeight="1" x14ac:dyDescent="0.3">
      <c r="A30" s="192"/>
      <c r="B30" s="212"/>
      <c r="C30" s="213" t="str">
        <f>C33</f>
        <v>תשפ"ג</v>
      </c>
      <c r="D30" s="214" t="s">
        <v>10</v>
      </c>
      <c r="E30" s="190"/>
      <c r="F30" s="190"/>
      <c r="G30" s="221">
        <f>E30+F30</f>
        <v>0</v>
      </c>
      <c r="H30" s="220"/>
      <c r="I30" s="313" t="e">
        <f t="shared" ref="I30:I32" si="6">E30/G30</f>
        <v>#DIV/0!</v>
      </c>
      <c r="J30" s="192"/>
      <c r="K30" s="192"/>
      <c r="L30" s="192"/>
      <c r="M30" s="192"/>
      <c r="N30" s="192"/>
      <c r="O30" s="192"/>
      <c r="P30" s="192"/>
      <c r="Q30" s="192"/>
      <c r="R30" s="192"/>
      <c r="S30" s="192"/>
      <c r="T30" s="192"/>
      <c r="U30" s="192"/>
      <c r="V30" s="192"/>
      <c r="W30" s="192"/>
      <c r="X30" s="192"/>
      <c r="Y30" s="192"/>
      <c r="Z30" s="192"/>
    </row>
    <row r="31" spans="1:26" s="178" customFormat="1" ht="25" customHeight="1" x14ac:dyDescent="0.3">
      <c r="A31" s="192"/>
      <c r="B31" s="212"/>
      <c r="C31" s="213" t="str">
        <f>C33</f>
        <v>תשפ"ג</v>
      </c>
      <c r="D31" s="214" t="s">
        <v>11</v>
      </c>
      <c r="E31" s="190"/>
      <c r="F31" s="190"/>
      <c r="G31" s="221">
        <f>E31+F31</f>
        <v>0</v>
      </c>
      <c r="H31" s="220"/>
      <c r="I31" s="313" t="e">
        <f t="shared" si="6"/>
        <v>#DIV/0!</v>
      </c>
      <c r="J31" s="192"/>
      <c r="K31" s="192"/>
      <c r="L31" s="192"/>
      <c r="M31" s="192"/>
      <c r="N31" s="192"/>
      <c r="O31" s="192"/>
      <c r="P31" s="192"/>
      <c r="Q31" s="192"/>
      <c r="R31" s="192"/>
      <c r="S31" s="192"/>
      <c r="T31" s="192"/>
      <c r="U31" s="192"/>
      <c r="V31" s="192"/>
      <c r="W31" s="192"/>
      <c r="X31" s="192"/>
      <c r="Y31" s="192"/>
      <c r="Z31" s="192"/>
    </row>
    <row r="32" spans="1:26" ht="25" customHeight="1" x14ac:dyDescent="0.3">
      <c r="A32" s="192"/>
      <c r="B32" s="212"/>
      <c r="C32" s="213" t="str">
        <f>C33</f>
        <v>תשפ"ג</v>
      </c>
      <c r="D32" s="214" t="s">
        <v>183</v>
      </c>
      <c r="E32" s="190"/>
      <c r="F32" s="190"/>
      <c r="G32" s="221">
        <f>E32+F32</f>
        <v>0</v>
      </c>
      <c r="H32" s="220"/>
      <c r="I32" s="313" t="e">
        <f t="shared" si="6"/>
        <v>#DIV/0!</v>
      </c>
      <c r="J32" s="196"/>
      <c r="K32" s="196"/>
      <c r="L32" s="196"/>
      <c r="M32" s="196"/>
      <c r="N32" s="196"/>
      <c r="O32" s="196"/>
      <c r="P32" s="196"/>
      <c r="Q32" s="196"/>
      <c r="R32" s="196"/>
      <c r="S32" s="196"/>
      <c r="T32" s="196"/>
      <c r="U32" s="196"/>
      <c r="V32" s="196"/>
      <c r="W32" s="196"/>
      <c r="X32" s="196"/>
      <c r="Y32" s="196"/>
      <c r="Z32" s="196"/>
    </row>
    <row r="33" spans="1:26" ht="25" customHeight="1" x14ac:dyDescent="0.3">
      <c r="A33" s="192"/>
      <c r="B33" s="216"/>
      <c r="C33" s="217" t="s">
        <v>190</v>
      </c>
      <c r="D33" s="218" t="s">
        <v>17</v>
      </c>
      <c r="E33" s="222">
        <f t="shared" ref="E33:G33" si="7">SUM(E29:E32)</f>
        <v>0</v>
      </c>
      <c r="F33" s="222">
        <f t="shared" si="7"/>
        <v>0</v>
      </c>
      <c r="G33" s="222">
        <f t="shared" si="7"/>
        <v>0</v>
      </c>
      <c r="H33" s="223"/>
      <c r="I33" s="314" t="e">
        <f>E33/G33</f>
        <v>#DIV/0!</v>
      </c>
      <c r="J33" s="196"/>
      <c r="K33" s="196"/>
      <c r="L33" s="196"/>
      <c r="M33" s="196"/>
      <c r="N33" s="196"/>
      <c r="O33" s="196"/>
      <c r="P33" s="196"/>
      <c r="Q33" s="196"/>
      <c r="R33" s="196"/>
      <c r="S33" s="196"/>
      <c r="T33" s="196"/>
      <c r="U33" s="196"/>
      <c r="V33" s="196"/>
      <c r="W33" s="196"/>
      <c r="X33" s="196"/>
      <c r="Y33" s="196"/>
      <c r="Z33" s="196"/>
    </row>
    <row r="34" spans="1:26" ht="15" customHeight="1" x14ac:dyDescent="0.3">
      <c r="A34" s="192"/>
      <c r="B34" s="194"/>
      <c r="C34" s="194"/>
      <c r="D34" s="194"/>
      <c r="E34" s="311"/>
      <c r="F34" s="311"/>
      <c r="G34" s="311"/>
      <c r="H34" s="194"/>
      <c r="I34" s="311"/>
      <c r="J34" s="196"/>
      <c r="K34" s="196"/>
      <c r="L34" s="196"/>
      <c r="M34" s="196"/>
      <c r="N34" s="196"/>
      <c r="O34" s="196"/>
      <c r="P34" s="196"/>
      <c r="Q34" s="196"/>
      <c r="R34" s="196"/>
      <c r="S34" s="196"/>
      <c r="T34" s="196"/>
      <c r="U34" s="196"/>
      <c r="V34" s="196"/>
      <c r="W34" s="196"/>
      <c r="X34" s="196"/>
      <c r="Y34" s="196"/>
      <c r="Z34" s="196"/>
    </row>
    <row r="35" spans="1:26" ht="25" customHeight="1" x14ac:dyDescent="0.3">
      <c r="A35" s="192"/>
      <c r="B35" s="209"/>
      <c r="C35" s="210" t="str">
        <f>C39</f>
        <v>תשפ"ד</v>
      </c>
      <c r="D35" s="211" t="s">
        <v>9</v>
      </c>
      <c r="E35" s="189"/>
      <c r="F35" s="189"/>
      <c r="G35" s="219">
        <f>E35+F35</f>
        <v>0</v>
      </c>
      <c r="H35" s="220"/>
      <c r="I35" s="315" t="e">
        <f>E35/G35</f>
        <v>#DIV/0!</v>
      </c>
      <c r="J35" s="196"/>
      <c r="K35" s="196"/>
      <c r="L35" s="196"/>
      <c r="M35" s="196"/>
      <c r="N35" s="196"/>
      <c r="O35" s="196"/>
      <c r="P35" s="196"/>
      <c r="Q35" s="196"/>
      <c r="R35" s="196"/>
      <c r="S35" s="196"/>
      <c r="T35" s="196"/>
      <c r="U35" s="196"/>
      <c r="V35" s="196"/>
      <c r="W35" s="196"/>
      <c r="X35" s="196"/>
      <c r="Y35" s="196"/>
      <c r="Z35" s="196"/>
    </row>
    <row r="36" spans="1:26" ht="25" customHeight="1" x14ac:dyDescent="0.3">
      <c r="A36" s="192"/>
      <c r="B36" s="212"/>
      <c r="C36" s="213" t="str">
        <f>C39</f>
        <v>תשפ"ד</v>
      </c>
      <c r="D36" s="214" t="s">
        <v>10</v>
      </c>
      <c r="E36" s="190"/>
      <c r="F36" s="190"/>
      <c r="G36" s="221">
        <f>E36+F36</f>
        <v>0</v>
      </c>
      <c r="H36" s="220"/>
      <c r="I36" s="313" t="e">
        <f t="shared" ref="I36:I38" si="8">E36/G36</f>
        <v>#DIV/0!</v>
      </c>
      <c r="J36" s="196"/>
      <c r="K36" s="196"/>
      <c r="L36" s="196"/>
      <c r="M36" s="196"/>
      <c r="N36" s="196"/>
      <c r="O36" s="196"/>
      <c r="P36" s="196"/>
      <c r="Q36" s="196"/>
      <c r="R36" s="196"/>
      <c r="S36" s="196"/>
      <c r="T36" s="196"/>
      <c r="U36" s="196"/>
      <c r="V36" s="196"/>
      <c r="W36" s="196"/>
      <c r="X36" s="196"/>
      <c r="Y36" s="196"/>
      <c r="Z36" s="196"/>
    </row>
    <row r="37" spans="1:26" ht="25" customHeight="1" x14ac:dyDescent="0.3">
      <c r="A37" s="192"/>
      <c r="B37" s="212"/>
      <c r="C37" s="213" t="str">
        <f>C39</f>
        <v>תשפ"ד</v>
      </c>
      <c r="D37" s="214" t="s">
        <v>11</v>
      </c>
      <c r="E37" s="190"/>
      <c r="F37" s="190"/>
      <c r="G37" s="221">
        <f>E37+F37</f>
        <v>0</v>
      </c>
      <c r="H37" s="220"/>
      <c r="I37" s="313" t="e">
        <f t="shared" si="8"/>
        <v>#DIV/0!</v>
      </c>
      <c r="J37" s="196"/>
      <c r="K37" s="196"/>
      <c r="L37" s="196"/>
      <c r="M37" s="196"/>
      <c r="N37" s="196"/>
      <c r="O37" s="196"/>
      <c r="P37" s="196"/>
      <c r="Q37" s="196"/>
      <c r="R37" s="196"/>
      <c r="S37" s="196"/>
      <c r="T37" s="196"/>
      <c r="U37" s="196"/>
      <c r="V37" s="196"/>
      <c r="W37" s="196"/>
      <c r="X37" s="196"/>
      <c r="Y37" s="196"/>
      <c r="Z37" s="196"/>
    </row>
    <row r="38" spans="1:26" ht="25" customHeight="1" x14ac:dyDescent="0.3">
      <c r="A38" s="192"/>
      <c r="B38" s="212"/>
      <c r="C38" s="213" t="str">
        <f>C39</f>
        <v>תשפ"ד</v>
      </c>
      <c r="D38" s="214" t="s">
        <v>183</v>
      </c>
      <c r="E38" s="190"/>
      <c r="F38" s="190"/>
      <c r="G38" s="221">
        <f>E38+F38</f>
        <v>0</v>
      </c>
      <c r="H38" s="220"/>
      <c r="I38" s="313" t="e">
        <f t="shared" si="8"/>
        <v>#DIV/0!</v>
      </c>
      <c r="J38" s="196"/>
      <c r="K38" s="196"/>
      <c r="L38" s="196"/>
      <c r="M38" s="196"/>
      <c r="N38" s="196"/>
      <c r="O38" s="196"/>
      <c r="P38" s="196"/>
      <c r="Q38" s="196"/>
      <c r="R38" s="196"/>
      <c r="S38" s="196"/>
      <c r="T38" s="196"/>
      <c r="U38" s="196"/>
      <c r="V38" s="196"/>
      <c r="W38" s="196"/>
      <c r="X38" s="196"/>
      <c r="Y38" s="196"/>
      <c r="Z38" s="196"/>
    </row>
    <row r="39" spans="1:26" ht="25" customHeight="1" x14ac:dyDescent="0.3">
      <c r="A39" s="192"/>
      <c r="B39" s="216"/>
      <c r="C39" s="217" t="s">
        <v>191</v>
      </c>
      <c r="D39" s="218" t="s">
        <v>17</v>
      </c>
      <c r="E39" s="222">
        <f t="shared" ref="E39:G39" si="9">SUM(E35:E38)</f>
        <v>0</v>
      </c>
      <c r="F39" s="222">
        <f t="shared" si="9"/>
        <v>0</v>
      </c>
      <c r="G39" s="222">
        <f t="shared" si="9"/>
        <v>0</v>
      </c>
      <c r="H39" s="223"/>
      <c r="I39" s="314" t="e">
        <f>E39/G39</f>
        <v>#DIV/0!</v>
      </c>
      <c r="J39" s="196"/>
      <c r="K39" s="196"/>
      <c r="L39" s="196"/>
      <c r="M39" s="196"/>
      <c r="N39" s="196"/>
      <c r="O39" s="196"/>
      <c r="P39" s="196"/>
      <c r="Q39" s="196"/>
      <c r="R39" s="196"/>
      <c r="S39" s="196"/>
      <c r="T39" s="196"/>
      <c r="U39" s="196"/>
      <c r="V39" s="196"/>
      <c r="W39" s="196"/>
      <c r="X39" s="196"/>
      <c r="Y39" s="196"/>
      <c r="Z39" s="196"/>
    </row>
    <row r="40" spans="1:26" ht="15" customHeight="1" x14ac:dyDescent="0.3">
      <c r="A40" s="192"/>
      <c r="B40" s="194"/>
      <c r="C40" s="194"/>
      <c r="D40" s="194"/>
      <c r="E40" s="311"/>
      <c r="F40" s="311"/>
      <c r="G40" s="311"/>
      <c r="H40" s="194"/>
      <c r="I40" s="311"/>
      <c r="J40" s="196"/>
      <c r="K40" s="196"/>
      <c r="L40" s="196"/>
      <c r="M40" s="196"/>
      <c r="N40" s="196"/>
      <c r="O40" s="196"/>
      <c r="P40" s="196"/>
      <c r="Q40" s="196"/>
      <c r="R40" s="196"/>
      <c r="S40" s="196"/>
      <c r="T40" s="196"/>
      <c r="U40" s="196"/>
      <c r="V40" s="196"/>
      <c r="W40" s="196"/>
      <c r="X40" s="196"/>
      <c r="Y40" s="196"/>
      <c r="Z40" s="196"/>
    </row>
    <row r="41" spans="1:26" ht="25" customHeight="1" x14ac:dyDescent="0.3">
      <c r="A41" s="192"/>
      <c r="B41" s="209"/>
      <c r="C41" s="210" t="str">
        <f>C45</f>
        <v>תשפ"ה</v>
      </c>
      <c r="D41" s="211" t="s">
        <v>9</v>
      </c>
      <c r="E41" s="189"/>
      <c r="F41" s="189"/>
      <c r="G41" s="219">
        <f>E41+F41</f>
        <v>0</v>
      </c>
      <c r="H41" s="220"/>
      <c r="I41" s="315" t="e">
        <f>E41/G41</f>
        <v>#DIV/0!</v>
      </c>
      <c r="J41" s="196"/>
      <c r="K41" s="196"/>
      <c r="L41" s="196"/>
      <c r="M41" s="196"/>
      <c r="N41" s="196"/>
      <c r="O41" s="196"/>
      <c r="P41" s="196"/>
      <c r="Q41" s="196"/>
      <c r="R41" s="196"/>
      <c r="S41" s="196"/>
      <c r="T41" s="196"/>
      <c r="U41" s="196"/>
      <c r="V41" s="196"/>
      <c r="W41" s="196"/>
      <c r="X41" s="196"/>
      <c r="Y41" s="196"/>
      <c r="Z41" s="196"/>
    </row>
    <row r="42" spans="1:26" ht="25" customHeight="1" x14ac:dyDescent="0.3">
      <c r="A42" s="192"/>
      <c r="B42" s="212"/>
      <c r="C42" s="213" t="str">
        <f>C45</f>
        <v>תשפ"ה</v>
      </c>
      <c r="D42" s="214" t="s">
        <v>10</v>
      </c>
      <c r="E42" s="190"/>
      <c r="F42" s="190"/>
      <c r="G42" s="221">
        <f>E42+F42</f>
        <v>0</v>
      </c>
      <c r="H42" s="220"/>
      <c r="I42" s="313" t="e">
        <f t="shared" ref="I42:I44" si="10">E42/G42</f>
        <v>#DIV/0!</v>
      </c>
      <c r="J42" s="196"/>
      <c r="K42" s="196"/>
      <c r="L42" s="196"/>
      <c r="M42" s="196"/>
      <c r="N42" s="196"/>
      <c r="O42" s="196"/>
      <c r="P42" s="196"/>
      <c r="Q42" s="196"/>
      <c r="R42" s="196"/>
      <c r="S42" s="196"/>
      <c r="T42" s="196"/>
      <c r="U42" s="196"/>
      <c r="V42" s="196"/>
      <c r="W42" s="196"/>
      <c r="X42" s="196"/>
      <c r="Y42" s="196"/>
      <c r="Z42" s="196"/>
    </row>
    <row r="43" spans="1:26" ht="25" customHeight="1" x14ac:dyDescent="0.3">
      <c r="A43" s="192"/>
      <c r="B43" s="212"/>
      <c r="C43" s="213" t="str">
        <f>C45</f>
        <v>תשפ"ה</v>
      </c>
      <c r="D43" s="214" t="s">
        <v>11</v>
      </c>
      <c r="E43" s="190"/>
      <c r="F43" s="190"/>
      <c r="G43" s="221">
        <f>E43+F43</f>
        <v>0</v>
      </c>
      <c r="H43" s="220"/>
      <c r="I43" s="313" t="e">
        <f t="shared" si="10"/>
        <v>#DIV/0!</v>
      </c>
      <c r="J43" s="196"/>
      <c r="K43" s="196"/>
      <c r="L43" s="196"/>
      <c r="M43" s="196"/>
      <c r="N43" s="196"/>
      <c r="O43" s="196"/>
      <c r="P43" s="196"/>
      <c r="Q43" s="196"/>
      <c r="R43" s="196"/>
      <c r="S43" s="196"/>
      <c r="T43" s="196"/>
      <c r="U43" s="196"/>
      <c r="V43" s="196"/>
      <c r="W43" s="196"/>
      <c r="X43" s="196"/>
      <c r="Y43" s="196"/>
      <c r="Z43" s="196"/>
    </row>
    <row r="44" spans="1:26" ht="25" customHeight="1" x14ac:dyDescent="0.3">
      <c r="A44" s="192"/>
      <c r="B44" s="212"/>
      <c r="C44" s="213" t="str">
        <f>C45</f>
        <v>תשפ"ה</v>
      </c>
      <c r="D44" s="214" t="s">
        <v>183</v>
      </c>
      <c r="E44" s="190"/>
      <c r="F44" s="190"/>
      <c r="G44" s="221">
        <f>E44+F44</f>
        <v>0</v>
      </c>
      <c r="H44" s="220"/>
      <c r="I44" s="313" t="e">
        <f t="shared" si="10"/>
        <v>#DIV/0!</v>
      </c>
      <c r="J44" s="196"/>
      <c r="K44" s="196"/>
      <c r="L44" s="196"/>
      <c r="M44" s="196"/>
      <c r="N44" s="196"/>
      <c r="O44" s="196"/>
      <c r="P44" s="196"/>
      <c r="Q44" s="196"/>
      <c r="R44" s="196"/>
      <c r="S44" s="196"/>
      <c r="T44" s="196"/>
      <c r="U44" s="196"/>
      <c r="V44" s="196"/>
      <c r="W44" s="196"/>
      <c r="X44" s="196"/>
      <c r="Y44" s="196"/>
      <c r="Z44" s="196"/>
    </row>
    <row r="45" spans="1:26" ht="25" customHeight="1" x14ac:dyDescent="0.3">
      <c r="A45" s="192"/>
      <c r="B45" s="216"/>
      <c r="C45" s="217" t="s">
        <v>192</v>
      </c>
      <c r="D45" s="218" t="s">
        <v>17</v>
      </c>
      <c r="E45" s="222">
        <f t="shared" ref="E45:G45" si="11">SUM(E41:E44)</f>
        <v>0</v>
      </c>
      <c r="F45" s="222">
        <f t="shared" si="11"/>
        <v>0</v>
      </c>
      <c r="G45" s="222">
        <f t="shared" si="11"/>
        <v>0</v>
      </c>
      <c r="H45" s="223"/>
      <c r="I45" s="314" t="e">
        <f>E45/G45</f>
        <v>#DIV/0!</v>
      </c>
      <c r="J45" s="196"/>
      <c r="K45" s="196"/>
      <c r="L45" s="196"/>
      <c r="M45" s="196"/>
      <c r="N45" s="196"/>
      <c r="O45" s="196"/>
      <c r="P45" s="196"/>
      <c r="Q45" s="196"/>
      <c r="R45" s="196"/>
      <c r="S45" s="196"/>
      <c r="T45" s="196"/>
      <c r="U45" s="196"/>
      <c r="V45" s="196"/>
      <c r="W45" s="196"/>
      <c r="X45" s="196"/>
      <c r="Y45" s="196"/>
      <c r="Z45" s="196"/>
    </row>
    <row r="46" spans="1:26" ht="25" customHeight="1" x14ac:dyDescent="0.3">
      <c r="A46" s="192"/>
      <c r="B46" s="194"/>
      <c r="C46" s="194"/>
      <c r="D46" s="194"/>
      <c r="E46" s="194"/>
      <c r="F46" s="194"/>
      <c r="G46" s="194"/>
      <c r="H46" s="194"/>
      <c r="I46" s="196"/>
      <c r="J46" s="196"/>
      <c r="K46" s="196"/>
      <c r="L46" s="196"/>
      <c r="M46" s="196"/>
      <c r="N46" s="196"/>
      <c r="O46" s="196"/>
      <c r="P46" s="196"/>
      <c r="Q46" s="196"/>
      <c r="R46" s="196"/>
      <c r="S46" s="196"/>
      <c r="T46" s="196"/>
      <c r="U46" s="196"/>
      <c r="V46" s="196"/>
      <c r="W46" s="196"/>
      <c r="X46" s="196"/>
      <c r="Y46" s="196"/>
      <c r="Z46" s="196"/>
    </row>
    <row r="47" spans="1:26" ht="25" customHeight="1" x14ac:dyDescent="0.3">
      <c r="A47" s="192"/>
      <c r="B47" s="194"/>
      <c r="C47" s="194"/>
      <c r="D47" s="194"/>
      <c r="E47" s="194"/>
      <c r="F47" s="194"/>
      <c r="G47" s="194"/>
      <c r="H47" s="194"/>
      <c r="I47" s="196"/>
      <c r="J47" s="196"/>
      <c r="K47" s="196"/>
      <c r="L47" s="196"/>
      <c r="M47" s="196"/>
      <c r="N47" s="196"/>
      <c r="O47" s="196"/>
      <c r="P47" s="196"/>
      <c r="Q47" s="196"/>
      <c r="R47" s="196"/>
      <c r="S47" s="196"/>
      <c r="T47" s="196"/>
      <c r="U47" s="196"/>
      <c r="V47" s="196"/>
      <c r="W47" s="196"/>
      <c r="X47" s="196"/>
      <c r="Y47" s="196"/>
      <c r="Z47" s="196"/>
    </row>
    <row r="48" spans="1:26" ht="25" customHeight="1" x14ac:dyDescent="0.3">
      <c r="A48" s="192"/>
      <c r="B48" s="194"/>
      <c r="C48" s="194"/>
      <c r="D48" s="194"/>
      <c r="E48" s="194"/>
      <c r="F48" s="194"/>
      <c r="G48" s="194"/>
      <c r="H48" s="194"/>
      <c r="I48" s="196"/>
      <c r="J48" s="196"/>
      <c r="K48" s="196"/>
      <c r="L48" s="196"/>
      <c r="M48" s="196"/>
      <c r="N48" s="196"/>
      <c r="O48" s="196"/>
      <c r="P48" s="196"/>
      <c r="Q48" s="196"/>
      <c r="R48" s="196"/>
      <c r="S48" s="196"/>
      <c r="T48" s="196"/>
      <c r="U48" s="196"/>
      <c r="V48" s="196"/>
      <c r="W48" s="196"/>
      <c r="X48" s="196"/>
      <c r="Y48" s="196"/>
      <c r="Z48" s="196"/>
    </row>
    <row r="49" spans="1:26" ht="25" customHeight="1" x14ac:dyDescent="0.3">
      <c r="A49" s="192"/>
      <c r="B49" s="194"/>
      <c r="C49" s="194"/>
      <c r="D49" s="194"/>
      <c r="E49" s="194"/>
      <c r="F49" s="194"/>
      <c r="G49" s="194"/>
      <c r="H49" s="194"/>
      <c r="I49" s="196"/>
      <c r="J49" s="196"/>
      <c r="K49" s="196"/>
      <c r="L49" s="196"/>
      <c r="M49" s="196"/>
      <c r="N49" s="196"/>
      <c r="O49" s="196"/>
      <c r="P49" s="196"/>
      <c r="Q49" s="196"/>
      <c r="R49" s="196"/>
      <c r="S49" s="196"/>
      <c r="T49" s="196"/>
      <c r="U49" s="196"/>
      <c r="V49" s="196"/>
      <c r="W49" s="196"/>
      <c r="X49" s="196"/>
      <c r="Y49" s="196"/>
      <c r="Z49" s="196"/>
    </row>
    <row r="50" spans="1:26" ht="25" customHeight="1" x14ac:dyDescent="0.3">
      <c r="A50" s="192"/>
      <c r="B50" s="194"/>
      <c r="C50" s="194"/>
      <c r="D50" s="194"/>
      <c r="E50" s="194"/>
      <c r="F50" s="194"/>
      <c r="G50" s="194"/>
      <c r="H50" s="194"/>
      <c r="I50" s="196"/>
      <c r="J50" s="196"/>
      <c r="K50" s="196"/>
      <c r="L50" s="196"/>
      <c r="M50" s="196"/>
      <c r="N50" s="196"/>
      <c r="O50" s="196"/>
      <c r="P50" s="196"/>
      <c r="Q50" s="196"/>
      <c r="R50" s="196"/>
      <c r="S50" s="196"/>
      <c r="T50" s="196"/>
      <c r="U50" s="196"/>
      <c r="V50" s="196"/>
      <c r="W50" s="196"/>
      <c r="X50" s="196"/>
      <c r="Y50" s="196"/>
      <c r="Z50" s="196"/>
    </row>
    <row r="51" spans="1:26" ht="25" customHeight="1" x14ac:dyDescent="0.3">
      <c r="A51" s="192"/>
      <c r="B51" s="194"/>
      <c r="C51" s="194"/>
      <c r="D51" s="194"/>
      <c r="E51" s="194"/>
      <c r="F51" s="194"/>
      <c r="G51" s="194"/>
      <c r="H51" s="194"/>
      <c r="I51" s="196"/>
      <c r="J51" s="196"/>
      <c r="K51" s="196"/>
      <c r="L51" s="196"/>
      <c r="M51" s="196"/>
      <c r="N51" s="196"/>
      <c r="O51" s="196"/>
      <c r="P51" s="196"/>
      <c r="Q51" s="196"/>
      <c r="R51" s="196"/>
      <c r="S51" s="196"/>
      <c r="T51" s="196"/>
      <c r="U51" s="196"/>
      <c r="V51" s="196"/>
      <c r="W51" s="196"/>
      <c r="X51" s="196"/>
      <c r="Y51" s="196"/>
      <c r="Z51" s="196"/>
    </row>
    <row r="52" spans="1:26" ht="25" customHeight="1" x14ac:dyDescent="0.3">
      <c r="A52" s="192"/>
      <c r="B52" s="194"/>
      <c r="C52" s="194"/>
      <c r="D52" s="194"/>
      <c r="E52" s="194"/>
      <c r="F52" s="194"/>
      <c r="G52" s="194"/>
      <c r="H52" s="194"/>
      <c r="I52" s="196"/>
      <c r="J52" s="196"/>
      <c r="K52" s="196"/>
      <c r="L52" s="196"/>
      <c r="M52" s="196"/>
      <c r="N52" s="196"/>
      <c r="O52" s="196"/>
      <c r="P52" s="196"/>
      <c r="Q52" s="196"/>
      <c r="R52" s="196"/>
      <c r="S52" s="196"/>
      <c r="T52" s="196"/>
      <c r="U52" s="196"/>
      <c r="V52" s="196"/>
      <c r="W52" s="196"/>
      <c r="X52" s="196"/>
      <c r="Y52" s="196"/>
      <c r="Z52" s="196"/>
    </row>
    <row r="53" spans="1:26" ht="25" customHeight="1" x14ac:dyDescent="0.3">
      <c r="A53" s="192"/>
      <c r="B53" s="194"/>
      <c r="C53" s="194"/>
      <c r="D53" s="194"/>
      <c r="E53" s="194"/>
      <c r="F53" s="194"/>
      <c r="G53" s="194"/>
      <c r="H53" s="194"/>
      <c r="I53" s="196"/>
      <c r="J53" s="196"/>
      <c r="K53" s="196"/>
      <c r="L53" s="196"/>
      <c r="M53" s="196"/>
      <c r="N53" s="196"/>
      <c r="O53" s="196"/>
      <c r="P53" s="196"/>
      <c r="Q53" s="196"/>
      <c r="R53" s="196"/>
      <c r="S53" s="196"/>
      <c r="T53" s="196"/>
      <c r="U53" s="196"/>
      <c r="V53" s="196"/>
      <c r="W53" s="196"/>
      <c r="X53" s="196"/>
      <c r="Y53" s="196"/>
      <c r="Z53" s="196"/>
    </row>
    <row r="54" spans="1:26" ht="25" customHeight="1" x14ac:dyDescent="0.3">
      <c r="A54" s="192"/>
      <c r="B54" s="194"/>
      <c r="C54" s="194"/>
      <c r="D54" s="194"/>
      <c r="E54" s="194"/>
      <c r="F54" s="194"/>
      <c r="G54" s="194"/>
      <c r="H54" s="194"/>
      <c r="I54" s="196"/>
      <c r="J54" s="196"/>
      <c r="K54" s="196"/>
      <c r="L54" s="196"/>
      <c r="M54" s="196"/>
      <c r="N54" s="196"/>
      <c r="O54" s="196"/>
      <c r="P54" s="196"/>
      <c r="Q54" s="196"/>
      <c r="R54" s="196"/>
      <c r="S54" s="196"/>
      <c r="T54" s="196"/>
      <c r="U54" s="196"/>
      <c r="V54" s="196"/>
      <c r="W54" s="196"/>
      <c r="X54" s="196"/>
      <c r="Y54" s="196"/>
      <c r="Z54" s="196"/>
    </row>
    <row r="55" spans="1:26" ht="25" customHeight="1" x14ac:dyDescent="0.3">
      <c r="A55" s="192"/>
      <c r="B55" s="194"/>
      <c r="C55" s="194"/>
      <c r="D55" s="194"/>
      <c r="E55" s="194"/>
      <c r="F55" s="194"/>
      <c r="G55" s="194"/>
      <c r="H55" s="194"/>
      <c r="I55" s="196"/>
      <c r="J55" s="196"/>
      <c r="K55" s="196"/>
      <c r="L55" s="196"/>
      <c r="M55" s="196"/>
      <c r="N55" s="196"/>
      <c r="O55" s="196"/>
      <c r="P55" s="196"/>
      <c r="Q55" s="196"/>
      <c r="R55" s="196"/>
      <c r="S55" s="196"/>
      <c r="T55" s="196"/>
      <c r="U55" s="196"/>
      <c r="V55" s="196"/>
      <c r="W55" s="196"/>
      <c r="X55" s="196"/>
      <c r="Y55" s="196"/>
      <c r="Z55" s="196"/>
    </row>
    <row r="56" spans="1:26" ht="25" customHeight="1" x14ac:dyDescent="0.3">
      <c r="A56" s="192"/>
      <c r="B56" s="194"/>
      <c r="C56" s="194"/>
      <c r="D56" s="194"/>
      <c r="E56" s="194"/>
      <c r="F56" s="194"/>
      <c r="G56" s="194"/>
      <c r="H56" s="194"/>
      <c r="I56" s="196"/>
      <c r="J56" s="196"/>
      <c r="K56" s="196"/>
      <c r="L56" s="196"/>
      <c r="M56" s="196"/>
      <c r="N56" s="196"/>
      <c r="O56" s="196"/>
      <c r="P56" s="196"/>
      <c r="Q56" s="196"/>
      <c r="R56" s="196"/>
      <c r="S56" s="196"/>
      <c r="T56" s="196"/>
      <c r="U56" s="196"/>
      <c r="V56" s="196"/>
      <c r="W56" s="196"/>
      <c r="X56" s="196"/>
      <c r="Y56" s="196"/>
      <c r="Z56" s="196"/>
    </row>
    <row r="57" spans="1:26" ht="25" customHeight="1" x14ac:dyDescent="0.3">
      <c r="A57" s="192"/>
      <c r="B57" s="194"/>
      <c r="C57" s="194"/>
      <c r="D57" s="194"/>
      <c r="E57" s="194"/>
      <c r="F57" s="194"/>
      <c r="G57" s="194"/>
      <c r="H57" s="194"/>
      <c r="I57" s="196"/>
      <c r="J57" s="196"/>
      <c r="K57" s="196"/>
      <c r="L57" s="196"/>
      <c r="M57" s="196"/>
      <c r="N57" s="196"/>
      <c r="O57" s="196"/>
      <c r="P57" s="196"/>
      <c r="Q57" s="196"/>
      <c r="R57" s="196"/>
      <c r="S57" s="196"/>
      <c r="T57" s="196"/>
      <c r="U57" s="196"/>
      <c r="V57" s="196"/>
      <c r="W57" s="196"/>
      <c r="X57" s="196"/>
      <c r="Y57" s="196"/>
      <c r="Z57" s="196"/>
    </row>
    <row r="58" spans="1:26" ht="25" customHeight="1" x14ac:dyDescent="0.3">
      <c r="A58" s="192"/>
      <c r="B58" s="194"/>
      <c r="C58" s="194"/>
      <c r="D58" s="194"/>
      <c r="E58" s="194"/>
      <c r="F58" s="194"/>
      <c r="G58" s="194"/>
      <c r="H58" s="194"/>
      <c r="I58" s="196"/>
      <c r="J58" s="196"/>
      <c r="K58" s="196"/>
      <c r="L58" s="196"/>
      <c r="M58" s="196"/>
      <c r="N58" s="196"/>
      <c r="O58" s="196"/>
      <c r="P58" s="196"/>
      <c r="Q58" s="196"/>
      <c r="R58" s="196"/>
      <c r="S58" s="196"/>
      <c r="T58" s="196"/>
      <c r="U58" s="196"/>
      <c r="V58" s="196"/>
      <c r="W58" s="196"/>
      <c r="X58" s="196"/>
      <c r="Y58" s="196"/>
      <c r="Z58" s="196"/>
    </row>
    <row r="59" spans="1:26" ht="25" customHeight="1" x14ac:dyDescent="0.3">
      <c r="A59" s="192"/>
      <c r="B59" s="194"/>
      <c r="C59" s="194"/>
      <c r="D59" s="194"/>
      <c r="E59" s="194"/>
      <c r="F59" s="194"/>
      <c r="G59" s="194"/>
      <c r="H59" s="194"/>
      <c r="I59" s="196"/>
      <c r="J59" s="196"/>
      <c r="K59" s="196"/>
      <c r="L59" s="196"/>
      <c r="M59" s="196"/>
      <c r="N59" s="196"/>
      <c r="O59" s="196"/>
      <c r="P59" s="196"/>
      <c r="Q59" s="196"/>
      <c r="R59" s="196"/>
      <c r="S59" s="196"/>
      <c r="T59" s="196"/>
      <c r="U59" s="196"/>
      <c r="V59" s="196"/>
      <c r="W59" s="196"/>
      <c r="X59" s="196"/>
      <c r="Y59" s="196"/>
      <c r="Z59" s="196"/>
    </row>
    <row r="60" spans="1:26" ht="25" customHeight="1" x14ac:dyDescent="0.3">
      <c r="A60" s="192"/>
      <c r="B60" s="194"/>
      <c r="C60" s="194"/>
      <c r="D60" s="194"/>
      <c r="E60" s="194"/>
      <c r="F60" s="194"/>
      <c r="G60" s="194"/>
      <c r="H60" s="194"/>
      <c r="I60" s="196"/>
      <c r="J60" s="196"/>
      <c r="K60" s="196"/>
      <c r="L60" s="196"/>
      <c r="M60" s="196"/>
      <c r="N60" s="196"/>
      <c r="O60" s="196"/>
      <c r="P60" s="196"/>
      <c r="Q60" s="196"/>
      <c r="R60" s="196"/>
      <c r="S60" s="196"/>
      <c r="T60" s="196"/>
      <c r="U60" s="196"/>
      <c r="V60" s="196"/>
      <c r="W60" s="196"/>
      <c r="X60" s="196"/>
      <c r="Y60" s="196"/>
      <c r="Z60" s="196"/>
    </row>
    <row r="61" spans="1:26" ht="25" customHeight="1" x14ac:dyDescent="0.3"/>
    <row r="62" spans="1:26" ht="25" customHeight="1" x14ac:dyDescent="0.3"/>
    <row r="63" spans="1:26" ht="25" customHeight="1" x14ac:dyDescent="0.3"/>
    <row r="64" spans="1:26" ht="25" customHeight="1" x14ac:dyDescent="0.3"/>
    <row r="65" ht="25" customHeight="1" x14ac:dyDescent="0.3"/>
    <row r="66" ht="25" customHeight="1" x14ac:dyDescent="0.3"/>
    <row r="67" ht="25" customHeight="1" x14ac:dyDescent="0.3"/>
    <row r="68" ht="25" customHeight="1" x14ac:dyDescent="0.3"/>
    <row r="69" ht="25" customHeight="1" x14ac:dyDescent="0.3"/>
    <row r="70" ht="25" customHeight="1" x14ac:dyDescent="0.3"/>
    <row r="71" ht="25" customHeight="1" x14ac:dyDescent="0.3"/>
    <row r="72" ht="25" customHeight="1" x14ac:dyDescent="0.3"/>
    <row r="73" ht="25" customHeight="1" x14ac:dyDescent="0.3"/>
    <row r="74" ht="25" customHeight="1" x14ac:dyDescent="0.3"/>
    <row r="75" ht="25" customHeight="1" x14ac:dyDescent="0.3"/>
  </sheetData>
  <sheetProtection algorithmName="SHA-512" hashValue="HT4gbWrQuOhHB6TwpSJ6pIBTDQelQZHYGqSDHQqoC2wkV6rx1jINwTHWDrQwKvUSOtwEmEycN6zV4zdflbwSGw==" saltValue="kSAqfSsjrmquB1VtQn87Ug==" spinCount="100000" sheet="1" objects="1" scenarios="1"/>
  <mergeCells count="17">
    <mergeCell ref="C16:D16"/>
    <mergeCell ref="C9:D10"/>
    <mergeCell ref="C1:D1"/>
    <mergeCell ref="C2:D2"/>
    <mergeCell ref="C3:D3"/>
    <mergeCell ref="C6:D6"/>
    <mergeCell ref="C4:D4"/>
    <mergeCell ref="C5:D5"/>
    <mergeCell ref="C7:D7"/>
    <mergeCell ref="C8:D8"/>
    <mergeCell ref="N3:S4"/>
    <mergeCell ref="N5:S5"/>
    <mergeCell ref="N6:S7"/>
    <mergeCell ref="B9:B10"/>
    <mergeCell ref="F3:L4"/>
    <mergeCell ref="F5:L6"/>
    <mergeCell ref="E8:G8"/>
  </mergeCells>
  <printOptions horizontalCentered="1"/>
  <pageMargins left="0" right="0" top="0.59055118110236227" bottom="0.39370078740157483" header="0.31496062992125984" footer="0.31496062992125984"/>
  <pageSetup scale="6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9A409-2930-4868-BF32-C69B885E034B}">
  <dimension ref="A1:AA86"/>
  <sheetViews>
    <sheetView rightToLeft="1" zoomScale="85" zoomScaleNormal="85" workbookViewId="0">
      <pane xSplit="3" ySplit="10" topLeftCell="D11" activePane="bottomRight" state="frozen"/>
      <selection pane="topRight" activeCell="D1" sqref="D1"/>
      <selection pane="bottomLeft" activeCell="A11" sqref="A11"/>
      <selection pane="bottomRight" activeCell="D11" sqref="D11"/>
    </sheetView>
  </sheetViews>
  <sheetFormatPr defaultColWidth="9" defaultRowHeight="14" x14ac:dyDescent="0.3"/>
  <cols>
    <col min="1" max="1" width="3.58203125" style="181" customWidth="1"/>
    <col min="2" max="2" width="7.58203125" style="180" customWidth="1"/>
    <col min="3" max="3" width="10.58203125" style="180" customWidth="1"/>
    <col min="4" max="4" width="35.58203125" style="180" customWidth="1"/>
    <col min="5" max="5" width="10.58203125" style="180" customWidth="1"/>
    <col min="6" max="7" width="12.58203125" style="180" customWidth="1"/>
    <col min="8" max="8" width="10.58203125" style="180" customWidth="1"/>
    <col min="9" max="10" width="12.58203125" style="180" customWidth="1"/>
    <col min="11" max="12" width="10.58203125" style="180" customWidth="1"/>
    <col min="13" max="13" width="5.58203125" style="180" customWidth="1"/>
    <col min="14" max="15" width="10.58203125" style="180" customWidth="1"/>
    <col min="16" max="17" width="10.58203125" style="181" customWidth="1"/>
    <col min="18" max="18" width="10.58203125" style="320" customWidth="1"/>
    <col min="19" max="20" width="8.58203125" style="181" customWidth="1"/>
    <col min="21" max="16384" width="9" style="181"/>
  </cols>
  <sheetData>
    <row r="1" spans="1:27" ht="20.149999999999999" customHeight="1" x14ac:dyDescent="0.35">
      <c r="A1" s="192"/>
      <c r="B1" s="193"/>
      <c r="C1" s="560" t="s">
        <v>0</v>
      </c>
      <c r="D1" s="560"/>
      <c r="E1" s="194"/>
      <c r="F1" s="194"/>
      <c r="G1" s="193"/>
      <c r="H1" s="193"/>
      <c r="I1" s="193"/>
      <c r="J1" s="193"/>
      <c r="K1" s="193"/>
      <c r="L1" s="193"/>
      <c r="M1" s="193"/>
      <c r="N1" s="193"/>
      <c r="O1" s="193"/>
      <c r="P1" s="196"/>
      <c r="Q1" s="196"/>
      <c r="R1" s="332"/>
      <c r="S1" s="196"/>
      <c r="T1" s="196"/>
      <c r="U1" s="196"/>
      <c r="V1" s="196"/>
      <c r="W1" s="196"/>
      <c r="X1" s="196"/>
      <c r="Y1" s="196"/>
      <c r="Z1" s="196"/>
    </row>
    <row r="2" spans="1:27" ht="20.149999999999999" customHeight="1" x14ac:dyDescent="0.35">
      <c r="A2" s="192"/>
      <c r="B2" s="197"/>
      <c r="C2" s="560" t="s">
        <v>182</v>
      </c>
      <c r="D2" s="560"/>
      <c r="E2" s="194"/>
      <c r="F2" s="195" t="s">
        <v>207</v>
      </c>
      <c r="G2" s="194"/>
      <c r="H2" s="194"/>
      <c r="I2" s="194"/>
      <c r="J2" s="194"/>
      <c r="K2" s="194"/>
      <c r="L2" s="201"/>
      <c r="M2" s="201"/>
      <c r="N2" s="195" t="s">
        <v>313</v>
      </c>
      <c r="O2" s="198"/>
      <c r="P2" s="199"/>
      <c r="Q2" s="199"/>
      <c r="R2" s="199"/>
      <c r="S2" s="200"/>
      <c r="T2" s="192"/>
      <c r="U2" s="196"/>
      <c r="V2" s="196"/>
      <c r="W2" s="196"/>
      <c r="X2" s="197"/>
      <c r="Y2" s="196"/>
      <c r="Z2" s="196"/>
    </row>
    <row r="3" spans="1:27" ht="20.149999999999999" customHeight="1" x14ac:dyDescent="0.4">
      <c r="A3" s="192"/>
      <c r="B3" s="197"/>
      <c r="C3" s="552" t="s">
        <v>314</v>
      </c>
      <c r="D3" s="552"/>
      <c r="E3" s="194"/>
      <c r="F3" s="579" t="s">
        <v>393</v>
      </c>
      <c r="G3" s="579"/>
      <c r="H3" s="579"/>
      <c r="I3" s="579"/>
      <c r="J3" s="579"/>
      <c r="K3" s="579"/>
      <c r="L3" s="201"/>
      <c r="M3" s="201"/>
      <c r="N3" s="575" t="s">
        <v>403</v>
      </c>
      <c r="O3" s="575"/>
      <c r="P3" s="575"/>
      <c r="Q3" s="575"/>
      <c r="R3" s="575"/>
      <c r="S3" s="575"/>
      <c r="T3" s="575"/>
      <c r="U3" s="317"/>
      <c r="V3" s="192"/>
      <c r="W3" s="192"/>
      <c r="X3" s="196"/>
      <c r="Y3" s="192"/>
      <c r="Z3" s="192"/>
      <c r="AA3" s="178"/>
    </row>
    <row r="4" spans="1:27" ht="20.149999999999999" customHeight="1" x14ac:dyDescent="0.3">
      <c r="A4" s="192"/>
      <c r="B4" s="193"/>
      <c r="C4" s="586"/>
      <c r="D4" s="586"/>
      <c r="E4" s="194"/>
      <c r="F4" s="579"/>
      <c r="G4" s="579"/>
      <c r="H4" s="579"/>
      <c r="I4" s="579"/>
      <c r="J4" s="579"/>
      <c r="K4" s="579"/>
      <c r="L4" s="193"/>
      <c r="M4" s="193"/>
      <c r="N4" s="575"/>
      <c r="O4" s="575"/>
      <c r="P4" s="575"/>
      <c r="Q4" s="575"/>
      <c r="R4" s="575"/>
      <c r="S4" s="575"/>
      <c r="T4" s="575"/>
      <c r="U4" s="202"/>
      <c r="V4" s="192"/>
      <c r="W4" s="202"/>
      <c r="X4" s="317"/>
      <c r="Y4" s="202"/>
      <c r="Z4" s="202"/>
      <c r="AA4" s="182"/>
    </row>
    <row r="5" spans="1:27" ht="25" customHeight="1" x14ac:dyDescent="0.3">
      <c r="A5" s="192"/>
      <c r="B5" s="193"/>
      <c r="C5" s="529">
        <f>'דף פתיחה'!$L$4</f>
        <v>0</v>
      </c>
      <c r="D5" s="529"/>
      <c r="E5" s="194"/>
      <c r="F5" s="579"/>
      <c r="G5" s="579"/>
      <c r="H5" s="579"/>
      <c r="I5" s="579"/>
      <c r="J5" s="579"/>
      <c r="K5" s="579"/>
      <c r="L5" s="202"/>
      <c r="M5" s="193"/>
      <c r="N5" s="309" t="s">
        <v>404</v>
      </c>
      <c r="O5" s="194"/>
      <c r="P5" s="196"/>
      <c r="Q5" s="196"/>
      <c r="R5" s="332"/>
      <c r="S5" s="196"/>
      <c r="T5" s="196"/>
      <c r="U5" s="196"/>
      <c r="V5" s="202"/>
      <c r="W5" s="202"/>
      <c r="X5" s="196"/>
      <c r="Y5" s="202"/>
      <c r="Z5" s="202"/>
      <c r="AA5" s="182"/>
    </row>
    <row r="6" spans="1:27" s="321" customFormat="1" ht="30" customHeight="1" x14ac:dyDescent="0.3">
      <c r="A6" s="333"/>
      <c r="B6" s="333"/>
      <c r="C6" s="587"/>
      <c r="D6" s="587"/>
      <c r="E6" s="333"/>
      <c r="F6" s="579" t="s">
        <v>392</v>
      </c>
      <c r="G6" s="579"/>
      <c r="H6" s="579"/>
      <c r="I6" s="579"/>
      <c r="J6" s="579"/>
      <c r="K6" s="579"/>
      <c r="L6" s="334"/>
      <c r="M6" s="333"/>
      <c r="N6" s="575" t="s">
        <v>409</v>
      </c>
      <c r="O6" s="575"/>
      <c r="P6" s="575"/>
      <c r="Q6" s="575"/>
      <c r="R6" s="575"/>
      <c r="S6" s="575"/>
      <c r="T6" s="575"/>
      <c r="U6" s="333"/>
      <c r="V6" s="334"/>
      <c r="W6" s="334"/>
      <c r="X6" s="333"/>
      <c r="Y6" s="334"/>
      <c r="Z6" s="334"/>
      <c r="AA6" s="322"/>
    </row>
    <row r="7" spans="1:27" ht="25" customHeight="1" x14ac:dyDescent="0.35">
      <c r="A7" s="192"/>
      <c r="B7" s="193"/>
      <c r="C7" s="560" t="s">
        <v>315</v>
      </c>
      <c r="D7" s="560"/>
      <c r="E7" s="193"/>
      <c r="F7" s="579"/>
      <c r="G7" s="579"/>
      <c r="H7" s="579"/>
      <c r="I7" s="579"/>
      <c r="J7" s="579"/>
      <c r="K7" s="579"/>
      <c r="L7" s="193"/>
      <c r="M7" s="193"/>
      <c r="N7" s="319" t="s">
        <v>405</v>
      </c>
      <c r="O7" s="193"/>
      <c r="P7" s="271"/>
      <c r="Q7" s="271"/>
      <c r="R7" s="332"/>
      <c r="S7" s="196"/>
      <c r="T7" s="196"/>
      <c r="U7" s="196"/>
      <c r="V7" s="192"/>
      <c r="W7" s="192"/>
      <c r="X7" s="317"/>
      <c r="Y7" s="192"/>
      <c r="Z7" s="192"/>
      <c r="AA7" s="178"/>
    </row>
    <row r="8" spans="1:27" ht="25" customHeight="1" x14ac:dyDescent="0.35">
      <c r="A8" s="192"/>
      <c r="B8" s="193"/>
      <c r="C8" s="201"/>
      <c r="D8" s="201"/>
      <c r="E8" s="193"/>
      <c r="F8" s="334"/>
      <c r="G8" s="334"/>
      <c r="H8" s="334"/>
      <c r="I8" s="334"/>
      <c r="J8" s="334"/>
      <c r="K8" s="334"/>
      <c r="L8" s="193"/>
      <c r="M8" s="193"/>
      <c r="N8" s="196"/>
      <c r="O8" s="193"/>
      <c r="P8" s="271"/>
      <c r="Q8" s="271"/>
      <c r="R8" s="332"/>
      <c r="S8" s="196"/>
      <c r="T8" s="196"/>
      <c r="U8" s="196"/>
      <c r="V8" s="192"/>
      <c r="W8" s="192"/>
      <c r="X8" s="317"/>
      <c r="Y8" s="192"/>
      <c r="Z8" s="192"/>
      <c r="AA8" s="178"/>
    </row>
    <row r="9" spans="1:27" ht="30" customHeight="1" x14ac:dyDescent="0.3">
      <c r="A9" s="326"/>
      <c r="B9" s="228"/>
      <c r="C9" s="561"/>
      <c r="D9" s="562"/>
      <c r="E9" s="594" t="s">
        <v>168</v>
      </c>
      <c r="F9" s="594"/>
      <c r="G9" s="595"/>
      <c r="H9" s="594" t="s">
        <v>170</v>
      </c>
      <c r="I9" s="594"/>
      <c r="J9" s="595"/>
      <c r="K9" s="594" t="s">
        <v>7</v>
      </c>
      <c r="L9" s="595"/>
      <c r="M9" s="204"/>
      <c r="N9" s="536" t="s">
        <v>331</v>
      </c>
      <c r="O9" s="536"/>
      <c r="P9" s="591" t="s">
        <v>345</v>
      </c>
      <c r="Q9" s="592"/>
      <c r="R9" s="593"/>
      <c r="S9" s="589"/>
      <c r="T9" s="590"/>
      <c r="U9" s="590"/>
      <c r="V9" s="590"/>
      <c r="W9" s="196"/>
      <c r="X9" s="196"/>
      <c r="Y9" s="196"/>
      <c r="Z9" s="196"/>
    </row>
    <row r="10" spans="1:27" ht="90" customHeight="1" x14ac:dyDescent="0.3">
      <c r="A10" s="326"/>
      <c r="B10" s="231"/>
      <c r="C10" s="327"/>
      <c r="D10" s="328"/>
      <c r="E10" s="329" t="s">
        <v>394</v>
      </c>
      <c r="F10" s="329" t="s">
        <v>174</v>
      </c>
      <c r="G10" s="329" t="s">
        <v>177</v>
      </c>
      <c r="H10" s="329" t="s">
        <v>394</v>
      </c>
      <c r="I10" s="329" t="s">
        <v>176</v>
      </c>
      <c r="J10" s="329" t="s">
        <v>177</v>
      </c>
      <c r="K10" s="329" t="s">
        <v>394</v>
      </c>
      <c r="L10" s="329" t="s">
        <v>175</v>
      </c>
      <c r="M10" s="339"/>
      <c r="N10" s="340" t="s">
        <v>168</v>
      </c>
      <c r="O10" s="340" t="s">
        <v>170</v>
      </c>
      <c r="P10" s="341" t="s">
        <v>168</v>
      </c>
      <c r="Q10" s="341" t="s">
        <v>170</v>
      </c>
      <c r="R10" s="341" t="s">
        <v>330</v>
      </c>
      <c r="S10" s="553" t="s">
        <v>346</v>
      </c>
      <c r="T10" s="588"/>
      <c r="U10" s="588"/>
      <c r="V10" s="588"/>
      <c r="W10" s="196"/>
      <c r="X10" s="196"/>
      <c r="Y10" s="196"/>
      <c r="Z10" s="196"/>
    </row>
    <row r="11" spans="1:27" ht="25" customHeight="1" x14ac:dyDescent="0.3">
      <c r="A11" s="326"/>
      <c r="B11" s="241"/>
      <c r="C11" s="330"/>
      <c r="D11" s="331" t="s">
        <v>196</v>
      </c>
      <c r="E11" s="206"/>
      <c r="F11" s="206"/>
      <c r="G11" s="206"/>
      <c r="H11" s="206"/>
      <c r="I11" s="206"/>
      <c r="J11" s="206"/>
      <c r="K11" s="342"/>
      <c r="L11" s="206"/>
      <c r="M11" s="343"/>
      <c r="N11" s="344"/>
      <c r="O11" s="344"/>
      <c r="P11" s="247"/>
      <c r="Q11" s="247"/>
      <c r="R11" s="274"/>
      <c r="S11" s="345"/>
      <c r="T11" s="345"/>
      <c r="U11" s="345"/>
      <c r="V11" s="345"/>
      <c r="W11" s="196"/>
      <c r="X11" s="196"/>
      <c r="Y11" s="196"/>
      <c r="Z11" s="196"/>
    </row>
    <row r="12" spans="1:27" ht="25" customHeight="1" x14ac:dyDescent="0.3">
      <c r="A12" s="323"/>
      <c r="B12" s="185"/>
      <c r="C12" s="290" t="str">
        <f>C16</f>
        <v>תשע"ט</v>
      </c>
      <c r="D12" s="186" t="s">
        <v>9</v>
      </c>
      <c r="E12" s="324"/>
      <c r="F12" s="346" t="e">
        <f t="shared" ref="F12:F15" si="0">E12/$K12</f>
        <v>#DIV/0!</v>
      </c>
      <c r="G12" s="346" t="e">
        <f>E12/(E12+E13)</f>
        <v>#DIV/0!</v>
      </c>
      <c r="H12" s="324"/>
      <c r="I12" s="346" t="e">
        <f t="shared" ref="I12:I15" si="1">H12/$K12</f>
        <v>#DIV/0!</v>
      </c>
      <c r="J12" s="346" t="e">
        <f>H12/(H12+H13)</f>
        <v>#DIV/0!</v>
      </c>
      <c r="K12" s="347">
        <f t="shared" ref="K12:K16" si="2">E12+H12</f>
        <v>0</v>
      </c>
      <c r="L12" s="346" t="e">
        <f>K12/K$16</f>
        <v>#DIV/0!</v>
      </c>
      <c r="M12" s="345"/>
      <c r="N12" s="348"/>
      <c r="O12" s="349"/>
      <c r="P12" s="350" t="e">
        <f>E12/(E12+E13)</f>
        <v>#DIV/0!</v>
      </c>
      <c r="Q12" s="350" t="e">
        <f>H12/(H12+H13)</f>
        <v>#DIV/0!</v>
      </c>
      <c r="R12" s="351" t="e">
        <f>Q12/P12</f>
        <v>#DIV/0!</v>
      </c>
      <c r="S12" s="345"/>
      <c r="T12" s="345"/>
      <c r="U12" s="345"/>
      <c r="V12" s="345"/>
      <c r="W12" s="196"/>
      <c r="X12" s="196"/>
      <c r="Y12" s="196"/>
      <c r="Z12" s="196"/>
    </row>
    <row r="13" spans="1:27" ht="25" customHeight="1" x14ac:dyDescent="0.3">
      <c r="A13" s="326"/>
      <c r="B13" s="212"/>
      <c r="C13" s="270" t="str">
        <f>C16</f>
        <v>תשע"ט</v>
      </c>
      <c r="D13" s="186" t="s">
        <v>10</v>
      </c>
      <c r="E13" s="324"/>
      <c r="F13" s="346" t="e">
        <f t="shared" si="0"/>
        <v>#DIV/0!</v>
      </c>
      <c r="G13" s="346" t="e">
        <f>E13/(E12+E13)</f>
        <v>#DIV/0!</v>
      </c>
      <c r="H13" s="324"/>
      <c r="I13" s="346" t="e">
        <f t="shared" si="1"/>
        <v>#DIV/0!</v>
      </c>
      <c r="J13" s="346" t="e">
        <f>H13/(H12+H13)</f>
        <v>#DIV/0!</v>
      </c>
      <c r="K13" s="347">
        <f t="shared" si="2"/>
        <v>0</v>
      </c>
      <c r="L13" s="346" t="e">
        <f t="shared" ref="L13:L15" si="3">K13/K$16</f>
        <v>#DIV/0!</v>
      </c>
      <c r="M13" s="345"/>
      <c r="N13" s="352"/>
      <c r="O13" s="353"/>
      <c r="P13" s="212"/>
      <c r="Q13" s="212"/>
      <c r="R13" s="244"/>
      <c r="S13" s="345"/>
      <c r="T13" s="345"/>
      <c r="U13" s="345"/>
      <c r="V13" s="345"/>
      <c r="W13" s="196"/>
      <c r="X13" s="196"/>
      <c r="Y13" s="196"/>
      <c r="Z13" s="196"/>
    </row>
    <row r="14" spans="1:27" ht="25" customHeight="1" x14ac:dyDescent="0.3">
      <c r="A14" s="326"/>
      <c r="B14" s="212"/>
      <c r="C14" s="270" t="str">
        <f>C16</f>
        <v>תשע"ט</v>
      </c>
      <c r="D14" s="186" t="s">
        <v>11</v>
      </c>
      <c r="E14" s="324"/>
      <c r="F14" s="346" t="e">
        <f t="shared" si="0"/>
        <v>#DIV/0!</v>
      </c>
      <c r="G14" s="346"/>
      <c r="H14" s="324"/>
      <c r="I14" s="346" t="e">
        <f t="shared" si="1"/>
        <v>#DIV/0!</v>
      </c>
      <c r="J14" s="346"/>
      <c r="K14" s="347">
        <f t="shared" si="2"/>
        <v>0</v>
      </c>
      <c r="L14" s="346" t="e">
        <f t="shared" si="3"/>
        <v>#DIV/0!</v>
      </c>
      <c r="M14" s="345"/>
      <c r="N14" s="348"/>
      <c r="O14" s="349"/>
      <c r="P14" s="212"/>
      <c r="Q14" s="212"/>
      <c r="R14" s="244"/>
      <c r="S14" s="345"/>
      <c r="T14" s="345"/>
      <c r="U14" s="345"/>
      <c r="V14" s="345"/>
      <c r="W14" s="196"/>
      <c r="X14" s="196"/>
      <c r="Y14" s="196"/>
      <c r="Z14" s="196"/>
    </row>
    <row r="15" spans="1:27" ht="25" customHeight="1" x14ac:dyDescent="0.3">
      <c r="A15" s="326"/>
      <c r="B15" s="212"/>
      <c r="C15" s="270" t="str">
        <f>C16</f>
        <v>תשע"ט</v>
      </c>
      <c r="D15" s="186" t="s">
        <v>183</v>
      </c>
      <c r="E15" s="324"/>
      <c r="F15" s="346" t="e">
        <f t="shared" si="0"/>
        <v>#DIV/0!</v>
      </c>
      <c r="G15" s="346"/>
      <c r="H15" s="324"/>
      <c r="I15" s="346" t="e">
        <f t="shared" si="1"/>
        <v>#DIV/0!</v>
      </c>
      <c r="J15" s="346"/>
      <c r="K15" s="347">
        <f t="shared" si="2"/>
        <v>0</v>
      </c>
      <c r="L15" s="346" t="e">
        <f t="shared" si="3"/>
        <v>#DIV/0!</v>
      </c>
      <c r="M15" s="345"/>
      <c r="N15" s="352"/>
      <c r="O15" s="353"/>
      <c r="P15" s="212"/>
      <c r="Q15" s="212"/>
      <c r="R15" s="244"/>
      <c r="S15" s="345"/>
      <c r="T15" s="345"/>
      <c r="U15" s="345"/>
      <c r="V15" s="345"/>
      <c r="W15" s="196"/>
      <c r="X15" s="196"/>
      <c r="Y15" s="196"/>
      <c r="Z15" s="196"/>
    </row>
    <row r="16" spans="1:27" ht="25" customHeight="1" x14ac:dyDescent="0.3">
      <c r="A16" s="326"/>
      <c r="B16" s="216"/>
      <c r="C16" s="338" t="s">
        <v>186</v>
      </c>
      <c r="D16" s="218" t="s">
        <v>7</v>
      </c>
      <c r="E16" s="335">
        <f>SUM(E12:E15)</f>
        <v>0</v>
      </c>
      <c r="F16" s="336" t="e">
        <f>E16/$K16</f>
        <v>#DIV/0!</v>
      </c>
      <c r="G16" s="336"/>
      <c r="H16" s="335">
        <f>SUM(H12:H15)</f>
        <v>0</v>
      </c>
      <c r="I16" s="336" t="e">
        <f>H16/$K16</f>
        <v>#DIV/0!</v>
      </c>
      <c r="J16" s="336"/>
      <c r="K16" s="354">
        <f t="shared" si="2"/>
        <v>0</v>
      </c>
      <c r="L16" s="336" t="e">
        <f>SUM(L12:L15)</f>
        <v>#DIV/0!</v>
      </c>
      <c r="M16" s="355"/>
      <c r="N16" s="356"/>
      <c r="O16" s="357"/>
      <c r="P16" s="358"/>
      <c r="Q16" s="358"/>
      <c r="R16" s="358"/>
      <c r="S16" s="345"/>
      <c r="T16" s="345"/>
      <c r="U16" s="345"/>
      <c r="V16" s="345"/>
      <c r="W16" s="196"/>
      <c r="X16" s="196"/>
      <c r="Y16" s="196"/>
      <c r="Z16" s="196"/>
    </row>
    <row r="17" spans="1:26" s="183" customFormat="1" ht="25" customHeight="1" x14ac:dyDescent="0.3">
      <c r="A17" s="369"/>
      <c r="B17" s="241"/>
      <c r="C17" s="330"/>
      <c r="D17" s="331" t="s">
        <v>196</v>
      </c>
      <c r="E17" s="206"/>
      <c r="F17" s="206"/>
      <c r="G17" s="206"/>
      <c r="H17" s="206"/>
      <c r="I17" s="206"/>
      <c r="J17" s="206"/>
      <c r="K17" s="342"/>
      <c r="L17" s="206"/>
      <c r="M17" s="343"/>
      <c r="N17" s="344"/>
      <c r="O17" s="344"/>
      <c r="P17" s="247"/>
      <c r="Q17" s="247"/>
      <c r="R17" s="274"/>
      <c r="S17" s="208"/>
      <c r="T17" s="208"/>
      <c r="U17" s="208"/>
      <c r="V17" s="208"/>
      <c r="W17" s="208"/>
      <c r="X17" s="208"/>
      <c r="Y17" s="208"/>
      <c r="Z17" s="208"/>
    </row>
    <row r="18" spans="1:26" s="183" customFormat="1" ht="25" customHeight="1" x14ac:dyDescent="0.3">
      <c r="A18" s="369"/>
      <c r="B18" s="212"/>
      <c r="C18" s="270" t="str">
        <f>C22</f>
        <v>תש"פ</v>
      </c>
      <c r="D18" s="186" t="s">
        <v>9</v>
      </c>
      <c r="E18" s="324"/>
      <c r="F18" s="346" t="e">
        <f t="shared" ref="F18:F21" si="4">E18/$K18</f>
        <v>#DIV/0!</v>
      </c>
      <c r="G18" s="346" t="e">
        <f>E18/(E18+E19)</f>
        <v>#DIV/0!</v>
      </c>
      <c r="H18" s="324"/>
      <c r="I18" s="346" t="e">
        <f t="shared" ref="I18:I21" si="5">H18/$K18</f>
        <v>#DIV/0!</v>
      </c>
      <c r="J18" s="346" t="e">
        <f>H18/(H18+H19)</f>
        <v>#DIV/0!</v>
      </c>
      <c r="K18" s="347">
        <f t="shared" ref="K18:K22" si="6">E18+H18</f>
        <v>0</v>
      </c>
      <c r="L18" s="346" t="e">
        <f>K18/K$22</f>
        <v>#DIV/0!</v>
      </c>
      <c r="M18" s="345"/>
      <c r="N18" s="313" t="e">
        <f>E18/E12-1</f>
        <v>#DIV/0!</v>
      </c>
      <c r="O18" s="359" t="e">
        <f>H18/H12-1</f>
        <v>#DIV/0!</v>
      </c>
      <c r="P18" s="350" t="e">
        <f>E18/(E18+E19)</f>
        <v>#DIV/0!</v>
      </c>
      <c r="Q18" s="350" t="e">
        <f>H18/(H18+H19)</f>
        <v>#DIV/0!</v>
      </c>
      <c r="R18" s="351" t="e">
        <f>Q18/P18</f>
        <v>#DIV/0!</v>
      </c>
      <c r="S18" s="208"/>
      <c r="T18" s="208"/>
      <c r="U18" s="208"/>
      <c r="V18" s="208"/>
      <c r="W18" s="208"/>
      <c r="X18" s="208"/>
      <c r="Y18" s="208"/>
      <c r="Z18" s="208"/>
    </row>
    <row r="19" spans="1:26" s="183" customFormat="1" ht="25" customHeight="1" x14ac:dyDescent="0.3">
      <c r="A19" s="369"/>
      <c r="B19" s="212"/>
      <c r="C19" s="270" t="str">
        <f>C22</f>
        <v>תש"פ</v>
      </c>
      <c r="D19" s="186" t="s">
        <v>10</v>
      </c>
      <c r="E19" s="324"/>
      <c r="F19" s="346" t="e">
        <f t="shared" si="4"/>
        <v>#DIV/0!</v>
      </c>
      <c r="G19" s="346" t="e">
        <f>E19/(E18+E19)</f>
        <v>#DIV/0!</v>
      </c>
      <c r="H19" s="324"/>
      <c r="I19" s="346" t="e">
        <f t="shared" si="5"/>
        <v>#DIV/0!</v>
      </c>
      <c r="J19" s="346" t="e">
        <f>H19/(H18+H19)</f>
        <v>#DIV/0!</v>
      </c>
      <c r="K19" s="347">
        <f t="shared" si="6"/>
        <v>0</v>
      </c>
      <c r="L19" s="346" t="e">
        <f t="shared" ref="L19:L21" si="7">K19/K$22</f>
        <v>#DIV/0!</v>
      </c>
      <c r="M19" s="345"/>
      <c r="N19" s="313" t="e">
        <f>E19/E13-1</f>
        <v>#DIV/0!</v>
      </c>
      <c r="O19" s="359" t="e">
        <f>H19/H13-1</f>
        <v>#DIV/0!</v>
      </c>
      <c r="P19" s="212"/>
      <c r="Q19" s="212"/>
      <c r="R19" s="244"/>
      <c r="S19" s="208"/>
      <c r="T19" s="208"/>
      <c r="U19" s="208"/>
      <c r="V19" s="208"/>
      <c r="W19" s="208"/>
      <c r="X19" s="208"/>
      <c r="Y19" s="208"/>
      <c r="Z19" s="208"/>
    </row>
    <row r="20" spans="1:26" s="183" customFormat="1" ht="25" customHeight="1" x14ac:dyDescent="0.3">
      <c r="A20" s="369"/>
      <c r="B20" s="212"/>
      <c r="C20" s="270" t="str">
        <f>C22</f>
        <v>תש"פ</v>
      </c>
      <c r="D20" s="186" t="s">
        <v>11</v>
      </c>
      <c r="E20" s="324"/>
      <c r="F20" s="346" t="e">
        <f t="shared" si="4"/>
        <v>#DIV/0!</v>
      </c>
      <c r="G20" s="346"/>
      <c r="H20" s="324"/>
      <c r="I20" s="346" t="e">
        <f t="shared" si="5"/>
        <v>#DIV/0!</v>
      </c>
      <c r="J20" s="346"/>
      <c r="K20" s="347">
        <f t="shared" si="6"/>
        <v>0</v>
      </c>
      <c r="L20" s="346" t="e">
        <f t="shared" si="7"/>
        <v>#DIV/0!</v>
      </c>
      <c r="M20" s="345"/>
      <c r="N20" s="313" t="e">
        <f>E20/E14-1</f>
        <v>#DIV/0!</v>
      </c>
      <c r="O20" s="359" t="e">
        <f>H20/H14-1</f>
        <v>#DIV/0!</v>
      </c>
      <c r="P20" s="212"/>
      <c r="Q20" s="212"/>
      <c r="R20" s="244"/>
      <c r="S20" s="208"/>
      <c r="T20" s="208"/>
      <c r="U20" s="208"/>
      <c r="V20" s="208"/>
      <c r="W20" s="208"/>
      <c r="X20" s="208"/>
      <c r="Y20" s="208"/>
      <c r="Z20" s="208"/>
    </row>
    <row r="21" spans="1:26" s="183" customFormat="1" ht="25" customHeight="1" x14ac:dyDescent="0.3">
      <c r="A21" s="369"/>
      <c r="B21" s="212"/>
      <c r="C21" s="270" t="str">
        <f>C22</f>
        <v>תש"פ</v>
      </c>
      <c r="D21" s="186" t="s">
        <v>183</v>
      </c>
      <c r="E21" s="324"/>
      <c r="F21" s="346" t="e">
        <f t="shared" si="4"/>
        <v>#DIV/0!</v>
      </c>
      <c r="G21" s="346"/>
      <c r="H21" s="324"/>
      <c r="I21" s="346" t="e">
        <f t="shared" si="5"/>
        <v>#DIV/0!</v>
      </c>
      <c r="J21" s="346"/>
      <c r="K21" s="347">
        <f t="shared" si="6"/>
        <v>0</v>
      </c>
      <c r="L21" s="346" t="e">
        <f t="shared" si="7"/>
        <v>#DIV/0!</v>
      </c>
      <c r="M21" s="345"/>
      <c r="N21" s="313" t="e">
        <f>E21/E15-1</f>
        <v>#DIV/0!</v>
      </c>
      <c r="O21" s="359" t="e">
        <f>H21/H15-1</f>
        <v>#DIV/0!</v>
      </c>
      <c r="P21" s="212"/>
      <c r="Q21" s="212"/>
      <c r="R21" s="244"/>
      <c r="S21" s="208"/>
      <c r="T21" s="208"/>
      <c r="U21" s="208"/>
      <c r="V21" s="208"/>
      <c r="W21" s="208"/>
      <c r="X21" s="208"/>
      <c r="Y21" s="208"/>
      <c r="Z21" s="208"/>
    </row>
    <row r="22" spans="1:26" s="188" customFormat="1" ht="25" customHeight="1" x14ac:dyDescent="0.3">
      <c r="A22" s="215"/>
      <c r="B22" s="216"/>
      <c r="C22" s="338" t="s">
        <v>185</v>
      </c>
      <c r="D22" s="218" t="s">
        <v>7</v>
      </c>
      <c r="E22" s="335">
        <f>SUM(E18:E21)</f>
        <v>0</v>
      </c>
      <c r="F22" s="336" t="e">
        <f>E22/$K22</f>
        <v>#DIV/0!</v>
      </c>
      <c r="G22" s="336"/>
      <c r="H22" s="335">
        <f>SUM(H18:H21)</f>
        <v>0</v>
      </c>
      <c r="I22" s="336" t="e">
        <f>H22/$K22</f>
        <v>#DIV/0!</v>
      </c>
      <c r="J22" s="336"/>
      <c r="K22" s="354">
        <f t="shared" si="6"/>
        <v>0</v>
      </c>
      <c r="L22" s="336" t="e">
        <f>SUM(L18:L21)</f>
        <v>#DIV/0!</v>
      </c>
      <c r="M22" s="355"/>
      <c r="N22" s="360" t="e">
        <f>E22/E16-1</f>
        <v>#DIV/0!</v>
      </c>
      <c r="O22" s="361" t="e">
        <f>H22/H16-1</f>
        <v>#DIV/0!</v>
      </c>
      <c r="P22" s="358"/>
      <c r="Q22" s="358"/>
      <c r="R22" s="358"/>
      <c r="S22" s="215"/>
      <c r="T22" s="215"/>
      <c r="U22" s="215"/>
      <c r="V22" s="215"/>
      <c r="W22" s="215"/>
      <c r="X22" s="215"/>
      <c r="Y22" s="215"/>
      <c r="Z22" s="215"/>
    </row>
    <row r="23" spans="1:26" s="178" customFormat="1" ht="25" customHeight="1" x14ac:dyDescent="0.3">
      <c r="A23" s="192"/>
      <c r="B23" s="241"/>
      <c r="C23" s="330"/>
      <c r="D23" s="331" t="s">
        <v>196</v>
      </c>
      <c r="E23" s="206"/>
      <c r="F23" s="206"/>
      <c r="G23" s="206"/>
      <c r="H23" s="337"/>
      <c r="I23" s="362"/>
      <c r="J23" s="206"/>
      <c r="K23" s="363"/>
      <c r="L23" s="362"/>
      <c r="M23" s="343"/>
      <c r="N23" s="364"/>
      <c r="O23" s="206"/>
      <c r="P23" s="212"/>
      <c r="Q23" s="212"/>
      <c r="R23" s="244"/>
      <c r="S23" s="192"/>
      <c r="T23" s="192"/>
      <c r="U23" s="192"/>
      <c r="V23" s="192"/>
      <c r="W23" s="192"/>
      <c r="X23" s="192"/>
      <c r="Y23" s="192"/>
      <c r="Z23" s="192"/>
    </row>
    <row r="24" spans="1:26" s="325" customFormat="1" ht="25" customHeight="1" x14ac:dyDescent="0.3">
      <c r="A24" s="365"/>
      <c r="B24" s="212"/>
      <c r="C24" s="270" t="str">
        <f>C28</f>
        <v>תשפ"א</v>
      </c>
      <c r="D24" s="186" t="s">
        <v>9</v>
      </c>
      <c r="E24" s="324"/>
      <c r="F24" s="346" t="e">
        <f t="shared" ref="F24:F27" si="8">E24/$K24</f>
        <v>#DIV/0!</v>
      </c>
      <c r="G24" s="346" t="e">
        <f>E24/(E24+E25)</f>
        <v>#DIV/0!</v>
      </c>
      <c r="H24" s="324"/>
      <c r="I24" s="346" t="e">
        <f t="shared" ref="I24:I27" si="9">H24/$K24</f>
        <v>#DIV/0!</v>
      </c>
      <c r="J24" s="346" t="e">
        <f>H24/(H24+H25)</f>
        <v>#DIV/0!</v>
      </c>
      <c r="K24" s="347">
        <f>E24+H24</f>
        <v>0</v>
      </c>
      <c r="L24" s="346" t="e">
        <f>K24/K$28</f>
        <v>#DIV/0!</v>
      </c>
      <c r="M24" s="345"/>
      <c r="N24" s="313" t="e">
        <f>E24/E18-1</f>
        <v>#DIV/0!</v>
      </c>
      <c r="O24" s="359" t="e">
        <f>H24/H18-1</f>
        <v>#DIV/0!</v>
      </c>
      <c r="P24" s="350" t="e">
        <f>E24/(E24+E25)</f>
        <v>#DIV/0!</v>
      </c>
      <c r="Q24" s="350" t="e">
        <f>H24/(H24+H25)</f>
        <v>#DIV/0!</v>
      </c>
      <c r="R24" s="351" t="e">
        <f>Q24/P24</f>
        <v>#DIV/0!</v>
      </c>
      <c r="S24" s="365"/>
      <c r="T24" s="365"/>
      <c r="U24" s="365"/>
      <c r="V24" s="365"/>
      <c r="W24" s="365"/>
      <c r="X24" s="365"/>
      <c r="Y24" s="365"/>
      <c r="Z24" s="365"/>
    </row>
    <row r="25" spans="1:26" s="178" customFormat="1" ht="25" customHeight="1" x14ac:dyDescent="0.3">
      <c r="A25" s="192"/>
      <c r="B25" s="212"/>
      <c r="C25" s="270" t="str">
        <f>C28</f>
        <v>תשפ"א</v>
      </c>
      <c r="D25" s="186" t="s">
        <v>10</v>
      </c>
      <c r="E25" s="324"/>
      <c r="F25" s="346" t="e">
        <f t="shared" si="8"/>
        <v>#DIV/0!</v>
      </c>
      <c r="G25" s="346" t="e">
        <f>E25/(E24+E25)</f>
        <v>#DIV/0!</v>
      </c>
      <c r="H25" s="324"/>
      <c r="I25" s="346" t="e">
        <f t="shared" si="9"/>
        <v>#DIV/0!</v>
      </c>
      <c r="J25" s="346" t="e">
        <f>H25/(H24+H25)</f>
        <v>#DIV/0!</v>
      </c>
      <c r="K25" s="347">
        <f t="shared" ref="K25:K28" si="10">E25+H25</f>
        <v>0</v>
      </c>
      <c r="L25" s="346" t="e">
        <f t="shared" ref="L25:L27" si="11">K25/K$28</f>
        <v>#DIV/0!</v>
      </c>
      <c r="M25" s="345"/>
      <c r="N25" s="313" t="e">
        <f>E25/E19-1</f>
        <v>#DIV/0!</v>
      </c>
      <c r="O25" s="359" t="e">
        <f>H25/H19-1</f>
        <v>#DIV/0!</v>
      </c>
      <c r="P25" s="212"/>
      <c r="Q25" s="212"/>
      <c r="R25" s="244"/>
      <c r="S25" s="192"/>
      <c r="T25" s="192"/>
      <c r="U25" s="192"/>
      <c r="V25" s="192"/>
      <c r="W25" s="192"/>
      <c r="X25" s="192"/>
      <c r="Y25" s="192"/>
      <c r="Z25" s="192"/>
    </row>
    <row r="26" spans="1:26" s="178" customFormat="1" ht="25" customHeight="1" x14ac:dyDescent="0.3">
      <c r="A26" s="192"/>
      <c r="B26" s="212"/>
      <c r="C26" s="270" t="str">
        <f>C28</f>
        <v>תשפ"א</v>
      </c>
      <c r="D26" s="186" t="s">
        <v>11</v>
      </c>
      <c r="E26" s="324"/>
      <c r="F26" s="346" t="e">
        <f t="shared" si="8"/>
        <v>#DIV/0!</v>
      </c>
      <c r="G26" s="366"/>
      <c r="H26" s="324"/>
      <c r="I26" s="346" t="e">
        <f t="shared" si="9"/>
        <v>#DIV/0!</v>
      </c>
      <c r="J26" s="366"/>
      <c r="K26" s="347">
        <f t="shared" si="10"/>
        <v>0</v>
      </c>
      <c r="L26" s="346" t="e">
        <f t="shared" si="11"/>
        <v>#DIV/0!</v>
      </c>
      <c r="M26" s="345"/>
      <c r="N26" s="313" t="e">
        <f>E26/E20-1</f>
        <v>#DIV/0!</v>
      </c>
      <c r="O26" s="359" t="e">
        <f>H26/H20-1</f>
        <v>#DIV/0!</v>
      </c>
      <c r="P26" s="212"/>
      <c r="Q26" s="212"/>
      <c r="R26" s="244"/>
      <c r="S26" s="192"/>
      <c r="T26" s="192"/>
      <c r="U26" s="192"/>
      <c r="V26" s="192"/>
      <c r="W26" s="192"/>
      <c r="X26" s="192"/>
      <c r="Y26" s="192"/>
      <c r="Z26" s="192"/>
    </row>
    <row r="27" spans="1:26" s="178" customFormat="1" ht="25" customHeight="1" x14ac:dyDescent="0.3">
      <c r="A27" s="192"/>
      <c r="B27" s="212"/>
      <c r="C27" s="270" t="str">
        <f>C28</f>
        <v>תשפ"א</v>
      </c>
      <c r="D27" s="186" t="s">
        <v>183</v>
      </c>
      <c r="E27" s="324"/>
      <c r="F27" s="346" t="e">
        <f t="shared" si="8"/>
        <v>#DIV/0!</v>
      </c>
      <c r="G27" s="366"/>
      <c r="H27" s="324"/>
      <c r="I27" s="346" t="e">
        <f t="shared" si="9"/>
        <v>#DIV/0!</v>
      </c>
      <c r="J27" s="366"/>
      <c r="K27" s="347">
        <f t="shared" si="10"/>
        <v>0</v>
      </c>
      <c r="L27" s="346" t="e">
        <f t="shared" si="11"/>
        <v>#DIV/0!</v>
      </c>
      <c r="M27" s="345"/>
      <c r="N27" s="313" t="e">
        <f>E27/E21-1</f>
        <v>#DIV/0!</v>
      </c>
      <c r="O27" s="359" t="e">
        <f>H27/H21-1</f>
        <v>#DIV/0!</v>
      </c>
      <c r="P27" s="212"/>
      <c r="Q27" s="212"/>
      <c r="R27" s="244"/>
      <c r="S27" s="192"/>
      <c r="T27" s="192"/>
      <c r="U27" s="192"/>
      <c r="V27" s="192"/>
      <c r="W27" s="192"/>
      <c r="X27" s="192"/>
      <c r="Y27" s="192"/>
      <c r="Z27" s="192"/>
    </row>
    <row r="28" spans="1:26" s="178" customFormat="1" ht="25" customHeight="1" x14ac:dyDescent="0.3">
      <c r="A28" s="192"/>
      <c r="B28" s="216"/>
      <c r="C28" s="338" t="s">
        <v>188</v>
      </c>
      <c r="D28" s="218" t="s">
        <v>7</v>
      </c>
      <c r="E28" s="335">
        <f>SUM(E24:E27)</f>
        <v>0</v>
      </c>
      <c r="F28" s="336" t="e">
        <f>E28/$K28</f>
        <v>#DIV/0!</v>
      </c>
      <c r="G28" s="336"/>
      <c r="H28" s="335">
        <f>SUM(H24:H27)</f>
        <v>0</v>
      </c>
      <c r="I28" s="336" t="e">
        <f>H28/$K28</f>
        <v>#DIV/0!</v>
      </c>
      <c r="J28" s="336"/>
      <c r="K28" s="354">
        <f t="shared" si="10"/>
        <v>0</v>
      </c>
      <c r="L28" s="336" t="e">
        <f>SUM(L24:L27)</f>
        <v>#DIV/0!</v>
      </c>
      <c r="M28" s="355"/>
      <c r="N28" s="360" t="e">
        <f>E28/E22-1</f>
        <v>#DIV/0!</v>
      </c>
      <c r="O28" s="361" t="e">
        <f>H28/H22-1</f>
        <v>#DIV/0!</v>
      </c>
      <c r="P28" s="358"/>
      <c r="Q28" s="358"/>
      <c r="R28" s="358"/>
      <c r="S28" s="192"/>
      <c r="T28" s="192"/>
      <c r="U28" s="192"/>
      <c r="V28" s="192"/>
      <c r="W28" s="192"/>
      <c r="X28" s="192"/>
      <c r="Y28" s="192"/>
      <c r="Z28" s="192"/>
    </row>
    <row r="29" spans="1:26" s="178" customFormat="1" ht="25" customHeight="1" x14ac:dyDescent="0.3">
      <c r="A29" s="192"/>
      <c r="B29" s="241"/>
      <c r="C29" s="330"/>
      <c r="D29" s="331" t="s">
        <v>196</v>
      </c>
      <c r="E29" s="206"/>
      <c r="F29" s="206"/>
      <c r="G29" s="206"/>
      <c r="H29" s="337"/>
      <c r="I29" s="362"/>
      <c r="J29" s="206"/>
      <c r="K29" s="363"/>
      <c r="L29" s="362"/>
      <c r="M29" s="343"/>
      <c r="N29" s="207"/>
      <c r="O29" s="207"/>
      <c r="P29" s="212"/>
      <c r="Q29" s="212"/>
      <c r="R29" s="244"/>
      <c r="S29" s="192"/>
      <c r="T29" s="192"/>
      <c r="U29" s="192"/>
      <c r="V29" s="192"/>
      <c r="W29" s="192"/>
      <c r="X29" s="192"/>
      <c r="Y29" s="192"/>
      <c r="Z29" s="192"/>
    </row>
    <row r="30" spans="1:26" s="178" customFormat="1" ht="25" customHeight="1" x14ac:dyDescent="0.3">
      <c r="A30" s="192"/>
      <c r="B30" s="212"/>
      <c r="C30" s="270" t="str">
        <f>C34</f>
        <v>תשפ"ב</v>
      </c>
      <c r="D30" s="186" t="s">
        <v>9</v>
      </c>
      <c r="E30" s="324"/>
      <c r="F30" s="346" t="e">
        <f t="shared" ref="F30:F33" si="12">E30/$K30</f>
        <v>#DIV/0!</v>
      </c>
      <c r="G30" s="346" t="e">
        <f>E30/(E30+E31)</f>
        <v>#DIV/0!</v>
      </c>
      <c r="H30" s="324"/>
      <c r="I30" s="346" t="e">
        <f t="shared" ref="I30:I33" si="13">H30/$K30</f>
        <v>#DIV/0!</v>
      </c>
      <c r="J30" s="346" t="e">
        <f>H30/(H30+H31)</f>
        <v>#DIV/0!</v>
      </c>
      <c r="K30" s="347">
        <f>E30+H30</f>
        <v>0</v>
      </c>
      <c r="L30" s="346" t="e">
        <f>K30/K$34</f>
        <v>#DIV/0!</v>
      </c>
      <c r="M30" s="345"/>
      <c r="N30" s="313" t="e">
        <f>E30/E24-1</f>
        <v>#DIV/0!</v>
      </c>
      <c r="O30" s="359" t="e">
        <f>H30/H24-1</f>
        <v>#DIV/0!</v>
      </c>
      <c r="P30" s="350" t="e">
        <f>E30/(E30+E31)</f>
        <v>#DIV/0!</v>
      </c>
      <c r="Q30" s="350" t="e">
        <f>H30/(H30+H31)</f>
        <v>#DIV/0!</v>
      </c>
      <c r="R30" s="351" t="e">
        <f>Q30/P30</f>
        <v>#DIV/0!</v>
      </c>
      <c r="S30" s="192"/>
      <c r="T30" s="192"/>
      <c r="U30" s="192"/>
      <c r="V30" s="192"/>
      <c r="W30" s="192"/>
      <c r="X30" s="192"/>
      <c r="Y30" s="192"/>
      <c r="Z30" s="192"/>
    </row>
    <row r="31" spans="1:26" s="178" customFormat="1" ht="25" customHeight="1" x14ac:dyDescent="0.3">
      <c r="A31" s="192"/>
      <c r="B31" s="212"/>
      <c r="C31" s="270" t="str">
        <f>C34</f>
        <v>תשפ"ב</v>
      </c>
      <c r="D31" s="186" t="s">
        <v>10</v>
      </c>
      <c r="E31" s="324"/>
      <c r="F31" s="346" t="e">
        <f t="shared" si="12"/>
        <v>#DIV/0!</v>
      </c>
      <c r="G31" s="346" t="e">
        <f>E31/(E30+E31)</f>
        <v>#DIV/0!</v>
      </c>
      <c r="H31" s="324"/>
      <c r="I31" s="346" t="e">
        <f t="shared" si="13"/>
        <v>#DIV/0!</v>
      </c>
      <c r="J31" s="346" t="e">
        <f>H31/(H30+H31)</f>
        <v>#DIV/0!</v>
      </c>
      <c r="K31" s="347">
        <f t="shared" ref="K31:K34" si="14">E31+H31</f>
        <v>0</v>
      </c>
      <c r="L31" s="346" t="e">
        <f t="shared" ref="L31:L33" si="15">K31/K$34</f>
        <v>#DIV/0!</v>
      </c>
      <c r="M31" s="345"/>
      <c r="N31" s="313" t="e">
        <f>E31/E25-1</f>
        <v>#DIV/0!</v>
      </c>
      <c r="O31" s="359" t="e">
        <f>H31/H25-1</f>
        <v>#DIV/0!</v>
      </c>
      <c r="P31" s="212"/>
      <c r="Q31" s="212"/>
      <c r="R31" s="244"/>
      <c r="S31" s="192"/>
      <c r="T31" s="192"/>
      <c r="U31" s="192"/>
      <c r="V31" s="192"/>
      <c r="W31" s="192"/>
      <c r="X31" s="192"/>
      <c r="Y31" s="192"/>
      <c r="Z31" s="192"/>
    </row>
    <row r="32" spans="1:26" s="178" customFormat="1" ht="25" customHeight="1" x14ac:dyDescent="0.3">
      <c r="A32" s="192"/>
      <c r="B32" s="212"/>
      <c r="C32" s="270" t="str">
        <f>C34</f>
        <v>תשפ"ב</v>
      </c>
      <c r="D32" s="186" t="s">
        <v>11</v>
      </c>
      <c r="E32" s="324"/>
      <c r="F32" s="346" t="e">
        <f t="shared" si="12"/>
        <v>#DIV/0!</v>
      </c>
      <c r="G32" s="366"/>
      <c r="H32" s="324"/>
      <c r="I32" s="346" t="e">
        <f t="shared" si="13"/>
        <v>#DIV/0!</v>
      </c>
      <c r="J32" s="366"/>
      <c r="K32" s="347">
        <f t="shared" si="14"/>
        <v>0</v>
      </c>
      <c r="L32" s="346" t="e">
        <f t="shared" si="15"/>
        <v>#DIV/0!</v>
      </c>
      <c r="M32" s="345"/>
      <c r="N32" s="313" t="e">
        <f>E32/E26-1</f>
        <v>#DIV/0!</v>
      </c>
      <c r="O32" s="359" t="e">
        <f>H32/H26-1</f>
        <v>#DIV/0!</v>
      </c>
      <c r="P32" s="212"/>
      <c r="Q32" s="212"/>
      <c r="R32" s="244"/>
      <c r="S32" s="192"/>
      <c r="T32" s="192"/>
      <c r="U32" s="192"/>
      <c r="V32" s="192"/>
      <c r="W32" s="192"/>
      <c r="X32" s="192"/>
      <c r="Y32" s="192"/>
      <c r="Z32" s="192"/>
    </row>
    <row r="33" spans="1:26" s="178" customFormat="1" ht="25" customHeight="1" x14ac:dyDescent="0.3">
      <c r="A33" s="192"/>
      <c r="B33" s="212"/>
      <c r="C33" s="270" t="str">
        <f>C34</f>
        <v>תשפ"ב</v>
      </c>
      <c r="D33" s="186" t="s">
        <v>183</v>
      </c>
      <c r="E33" s="324"/>
      <c r="F33" s="346" t="e">
        <f t="shared" si="12"/>
        <v>#DIV/0!</v>
      </c>
      <c r="G33" s="366"/>
      <c r="H33" s="324"/>
      <c r="I33" s="346" t="e">
        <f t="shared" si="13"/>
        <v>#DIV/0!</v>
      </c>
      <c r="J33" s="366"/>
      <c r="K33" s="347">
        <f t="shared" si="14"/>
        <v>0</v>
      </c>
      <c r="L33" s="346" t="e">
        <f t="shared" si="15"/>
        <v>#DIV/0!</v>
      </c>
      <c r="M33" s="345"/>
      <c r="N33" s="313" t="e">
        <f>E33/E27-1</f>
        <v>#DIV/0!</v>
      </c>
      <c r="O33" s="359" t="e">
        <f>H33/H27-1</f>
        <v>#DIV/0!</v>
      </c>
      <c r="P33" s="212"/>
      <c r="Q33" s="212"/>
      <c r="R33" s="244"/>
      <c r="S33" s="192"/>
      <c r="T33" s="192"/>
      <c r="U33" s="192"/>
      <c r="V33" s="192"/>
      <c r="W33" s="192"/>
      <c r="X33" s="192"/>
      <c r="Y33" s="192"/>
      <c r="Z33" s="192"/>
    </row>
    <row r="34" spans="1:26" s="178" customFormat="1" ht="25" customHeight="1" x14ac:dyDescent="0.3">
      <c r="A34" s="192"/>
      <c r="B34" s="216"/>
      <c r="C34" s="338" t="s">
        <v>189</v>
      </c>
      <c r="D34" s="218" t="s">
        <v>7</v>
      </c>
      <c r="E34" s="335">
        <f>SUM(E30:E33)</f>
        <v>0</v>
      </c>
      <c r="F34" s="336" t="e">
        <f>E34/$K34</f>
        <v>#DIV/0!</v>
      </c>
      <c r="G34" s="336"/>
      <c r="H34" s="335">
        <f>SUM(H30:H33)</f>
        <v>0</v>
      </c>
      <c r="I34" s="336" t="e">
        <f>H34/$K34</f>
        <v>#DIV/0!</v>
      </c>
      <c r="J34" s="336"/>
      <c r="K34" s="354">
        <f t="shared" si="14"/>
        <v>0</v>
      </c>
      <c r="L34" s="336" t="e">
        <f>SUM(L30:L33)</f>
        <v>#DIV/0!</v>
      </c>
      <c r="M34" s="355"/>
      <c r="N34" s="360" t="e">
        <f>E34/E28-1</f>
        <v>#DIV/0!</v>
      </c>
      <c r="O34" s="361" t="e">
        <f>H34/H28-1</f>
        <v>#DIV/0!</v>
      </c>
      <c r="P34" s="358"/>
      <c r="Q34" s="358"/>
      <c r="R34" s="358"/>
      <c r="S34" s="192"/>
      <c r="T34" s="192"/>
      <c r="U34" s="192"/>
      <c r="V34" s="192"/>
      <c r="W34" s="192"/>
      <c r="X34" s="192"/>
      <c r="Y34" s="192"/>
      <c r="Z34" s="192"/>
    </row>
    <row r="35" spans="1:26" s="178" customFormat="1" ht="25" customHeight="1" x14ac:dyDescent="0.3">
      <c r="A35" s="192"/>
      <c r="B35" s="241"/>
      <c r="C35" s="330"/>
      <c r="D35" s="331" t="s">
        <v>196</v>
      </c>
      <c r="E35" s="206"/>
      <c r="F35" s="206"/>
      <c r="G35" s="206"/>
      <c r="H35" s="337"/>
      <c r="I35" s="362"/>
      <c r="J35" s="206"/>
      <c r="K35" s="363"/>
      <c r="L35" s="362"/>
      <c r="M35" s="343"/>
      <c r="N35" s="207"/>
      <c r="O35" s="207"/>
      <c r="P35" s="212"/>
      <c r="Q35" s="212"/>
      <c r="R35" s="244"/>
      <c r="S35" s="192"/>
      <c r="T35" s="192"/>
      <c r="U35" s="192"/>
      <c r="V35" s="192"/>
      <c r="W35" s="192"/>
      <c r="X35" s="192"/>
      <c r="Y35" s="192"/>
      <c r="Z35" s="192"/>
    </row>
    <row r="36" spans="1:26" s="178" customFormat="1" ht="25" customHeight="1" x14ac:dyDescent="0.3">
      <c r="A36" s="192"/>
      <c r="B36" s="212"/>
      <c r="C36" s="270" t="str">
        <f>C40</f>
        <v>תשפ"ג</v>
      </c>
      <c r="D36" s="186" t="s">
        <v>9</v>
      </c>
      <c r="E36" s="324"/>
      <c r="F36" s="346" t="e">
        <f t="shared" ref="F36:F39" si="16">E36/$K36</f>
        <v>#DIV/0!</v>
      </c>
      <c r="G36" s="346" t="e">
        <f>E36/(E36+E37)</f>
        <v>#DIV/0!</v>
      </c>
      <c r="H36" s="324"/>
      <c r="I36" s="346" t="e">
        <f t="shared" ref="I36:I39" si="17">H36/$K36</f>
        <v>#DIV/0!</v>
      </c>
      <c r="J36" s="346" t="e">
        <f>H36/(H36+H37)</f>
        <v>#DIV/0!</v>
      </c>
      <c r="K36" s="347">
        <f>E36+H36</f>
        <v>0</v>
      </c>
      <c r="L36" s="346" t="e">
        <f>K36/K$40</f>
        <v>#DIV/0!</v>
      </c>
      <c r="M36" s="345"/>
      <c r="N36" s="313" t="e">
        <f>E36/E30-1</f>
        <v>#DIV/0!</v>
      </c>
      <c r="O36" s="359" t="e">
        <f>H36/H30-1</f>
        <v>#DIV/0!</v>
      </c>
      <c r="P36" s="350" t="e">
        <f>E36/(E36+E37)</f>
        <v>#DIV/0!</v>
      </c>
      <c r="Q36" s="350" t="e">
        <f>H36/(H36+H37)</f>
        <v>#DIV/0!</v>
      </c>
      <c r="R36" s="351" t="e">
        <f>Q36/P36</f>
        <v>#DIV/0!</v>
      </c>
      <c r="S36" s="192"/>
      <c r="T36" s="192"/>
      <c r="U36" s="192"/>
      <c r="V36" s="192"/>
      <c r="W36" s="192"/>
      <c r="X36" s="192"/>
      <c r="Y36" s="192"/>
      <c r="Z36" s="192"/>
    </row>
    <row r="37" spans="1:26" s="178" customFormat="1" ht="25" customHeight="1" x14ac:dyDescent="0.3">
      <c r="A37" s="192"/>
      <c r="B37" s="212"/>
      <c r="C37" s="270" t="str">
        <f>C40</f>
        <v>תשפ"ג</v>
      </c>
      <c r="D37" s="186" t="s">
        <v>10</v>
      </c>
      <c r="E37" s="324"/>
      <c r="F37" s="346" t="e">
        <f t="shared" si="16"/>
        <v>#DIV/0!</v>
      </c>
      <c r="G37" s="346" t="e">
        <f>E37/(E36+E37)</f>
        <v>#DIV/0!</v>
      </c>
      <c r="H37" s="324"/>
      <c r="I37" s="346" t="e">
        <f t="shared" si="17"/>
        <v>#DIV/0!</v>
      </c>
      <c r="J37" s="346" t="e">
        <f>H37/(H36+H37)</f>
        <v>#DIV/0!</v>
      </c>
      <c r="K37" s="347">
        <f t="shared" ref="K37:K40" si="18">E37+H37</f>
        <v>0</v>
      </c>
      <c r="L37" s="346" t="e">
        <f t="shared" ref="L37:L39" si="19">K37/K$40</f>
        <v>#DIV/0!</v>
      </c>
      <c r="M37" s="345"/>
      <c r="N37" s="313" t="e">
        <f>E37/E31-1</f>
        <v>#DIV/0!</v>
      </c>
      <c r="O37" s="359" t="e">
        <f>H37/H31-1</f>
        <v>#DIV/0!</v>
      </c>
      <c r="P37" s="212"/>
      <c r="Q37" s="212"/>
      <c r="R37" s="244"/>
      <c r="S37" s="192"/>
      <c r="T37" s="192"/>
      <c r="U37" s="192"/>
      <c r="V37" s="192"/>
      <c r="W37" s="192"/>
      <c r="X37" s="192"/>
      <c r="Y37" s="192"/>
      <c r="Z37" s="192"/>
    </row>
    <row r="38" spans="1:26" s="178" customFormat="1" ht="25" customHeight="1" x14ac:dyDescent="0.3">
      <c r="A38" s="192"/>
      <c r="B38" s="212"/>
      <c r="C38" s="270" t="str">
        <f>C40</f>
        <v>תשפ"ג</v>
      </c>
      <c r="D38" s="186" t="s">
        <v>11</v>
      </c>
      <c r="E38" s="324"/>
      <c r="F38" s="346" t="e">
        <f t="shared" si="16"/>
        <v>#DIV/0!</v>
      </c>
      <c r="G38" s="366"/>
      <c r="H38" s="324"/>
      <c r="I38" s="346" t="e">
        <f t="shared" si="17"/>
        <v>#DIV/0!</v>
      </c>
      <c r="J38" s="366"/>
      <c r="K38" s="347">
        <f t="shared" si="18"/>
        <v>0</v>
      </c>
      <c r="L38" s="346" t="e">
        <f t="shared" si="19"/>
        <v>#DIV/0!</v>
      </c>
      <c r="M38" s="345"/>
      <c r="N38" s="313" t="e">
        <f>E38/E32-1</f>
        <v>#DIV/0!</v>
      </c>
      <c r="O38" s="359" t="e">
        <f>H38/H32-1</f>
        <v>#DIV/0!</v>
      </c>
      <c r="P38" s="212"/>
      <c r="Q38" s="212"/>
      <c r="R38" s="244"/>
      <c r="S38" s="192"/>
      <c r="T38" s="192"/>
      <c r="U38" s="192"/>
      <c r="V38" s="192"/>
      <c r="W38" s="192"/>
      <c r="X38" s="192"/>
      <c r="Y38" s="192"/>
      <c r="Z38" s="192"/>
    </row>
    <row r="39" spans="1:26" s="178" customFormat="1" ht="25" customHeight="1" x14ac:dyDescent="0.3">
      <c r="A39" s="192"/>
      <c r="B39" s="212"/>
      <c r="C39" s="270" t="str">
        <f>C40</f>
        <v>תשפ"ג</v>
      </c>
      <c r="D39" s="186" t="s">
        <v>183</v>
      </c>
      <c r="E39" s="324"/>
      <c r="F39" s="346" t="e">
        <f t="shared" si="16"/>
        <v>#DIV/0!</v>
      </c>
      <c r="G39" s="366"/>
      <c r="H39" s="324"/>
      <c r="I39" s="346" t="e">
        <f t="shared" si="17"/>
        <v>#DIV/0!</v>
      </c>
      <c r="J39" s="366"/>
      <c r="K39" s="347">
        <f t="shared" si="18"/>
        <v>0</v>
      </c>
      <c r="L39" s="346" t="e">
        <f t="shared" si="19"/>
        <v>#DIV/0!</v>
      </c>
      <c r="M39" s="345"/>
      <c r="N39" s="313" t="e">
        <f>E39/E33-1</f>
        <v>#DIV/0!</v>
      </c>
      <c r="O39" s="359" t="e">
        <f>H39/H33-1</f>
        <v>#DIV/0!</v>
      </c>
      <c r="P39" s="212"/>
      <c r="Q39" s="212"/>
      <c r="R39" s="244"/>
      <c r="S39" s="192"/>
      <c r="T39" s="192"/>
      <c r="U39" s="192"/>
      <c r="V39" s="192"/>
      <c r="W39" s="192"/>
      <c r="X39" s="192"/>
      <c r="Y39" s="192"/>
      <c r="Z39" s="192"/>
    </row>
    <row r="40" spans="1:26" s="178" customFormat="1" ht="25" customHeight="1" x14ac:dyDescent="0.3">
      <c r="A40" s="192"/>
      <c r="B40" s="216"/>
      <c r="C40" s="338" t="s">
        <v>190</v>
      </c>
      <c r="D40" s="218" t="s">
        <v>7</v>
      </c>
      <c r="E40" s="335">
        <f>SUM(E36:E39)</f>
        <v>0</v>
      </c>
      <c r="F40" s="336" t="e">
        <f>E40/$K40</f>
        <v>#DIV/0!</v>
      </c>
      <c r="G40" s="336"/>
      <c r="H40" s="335">
        <f>SUM(H36:H39)</f>
        <v>0</v>
      </c>
      <c r="I40" s="336" t="e">
        <f>H40/$K40</f>
        <v>#DIV/0!</v>
      </c>
      <c r="J40" s="336"/>
      <c r="K40" s="354">
        <f t="shared" si="18"/>
        <v>0</v>
      </c>
      <c r="L40" s="336" t="e">
        <f>SUM(L36:L39)</f>
        <v>#DIV/0!</v>
      </c>
      <c r="M40" s="355"/>
      <c r="N40" s="360" t="e">
        <f>E40/E34-1</f>
        <v>#DIV/0!</v>
      </c>
      <c r="O40" s="361" t="e">
        <f>H40/H34-1</f>
        <v>#DIV/0!</v>
      </c>
      <c r="P40" s="358"/>
      <c r="Q40" s="358"/>
      <c r="R40" s="358"/>
      <c r="S40" s="192"/>
      <c r="T40" s="192"/>
      <c r="U40" s="192"/>
      <c r="V40" s="192"/>
      <c r="W40" s="192"/>
      <c r="X40" s="192"/>
      <c r="Y40" s="192"/>
      <c r="Z40" s="192"/>
    </row>
    <row r="41" spans="1:26" s="178" customFormat="1" ht="25" customHeight="1" x14ac:dyDescent="0.3">
      <c r="A41" s="192"/>
      <c r="B41" s="241"/>
      <c r="C41" s="330"/>
      <c r="D41" s="331" t="s">
        <v>196</v>
      </c>
      <c r="E41" s="206"/>
      <c r="F41" s="206"/>
      <c r="G41" s="206"/>
      <c r="H41" s="337"/>
      <c r="I41" s="362"/>
      <c r="J41" s="206"/>
      <c r="K41" s="363"/>
      <c r="L41" s="362"/>
      <c r="M41" s="343"/>
      <c r="N41" s="207"/>
      <c r="O41" s="207"/>
      <c r="P41" s="212"/>
      <c r="Q41" s="212"/>
      <c r="R41" s="244"/>
      <c r="S41" s="192"/>
      <c r="T41" s="192"/>
      <c r="U41" s="192"/>
      <c r="V41" s="192"/>
      <c r="W41" s="192"/>
      <c r="X41" s="192"/>
      <c r="Y41" s="192"/>
      <c r="Z41" s="192"/>
    </row>
    <row r="42" spans="1:26" s="178" customFormat="1" ht="25" customHeight="1" x14ac:dyDescent="0.3">
      <c r="A42" s="192"/>
      <c r="B42" s="212"/>
      <c r="C42" s="270" t="str">
        <f>C46</f>
        <v>תשפ"ד</v>
      </c>
      <c r="D42" s="186" t="s">
        <v>9</v>
      </c>
      <c r="E42" s="324"/>
      <c r="F42" s="346" t="e">
        <f t="shared" ref="F42:F45" si="20">E42/$K42</f>
        <v>#DIV/0!</v>
      </c>
      <c r="G42" s="346" t="e">
        <f>E42/(E42+E43)</f>
        <v>#DIV/0!</v>
      </c>
      <c r="H42" s="324"/>
      <c r="I42" s="346" t="e">
        <f t="shared" ref="I42:I45" si="21">H42/$K42</f>
        <v>#DIV/0!</v>
      </c>
      <c r="J42" s="346" t="e">
        <f>H42/(H42+H43)</f>
        <v>#DIV/0!</v>
      </c>
      <c r="K42" s="347">
        <f>E42+H42</f>
        <v>0</v>
      </c>
      <c r="L42" s="346" t="e">
        <f>K42/K$46</f>
        <v>#DIV/0!</v>
      </c>
      <c r="M42" s="345"/>
      <c r="N42" s="313" t="e">
        <f>E42/E36-1</f>
        <v>#DIV/0!</v>
      </c>
      <c r="O42" s="359" t="e">
        <f>H42/H36-1</f>
        <v>#DIV/0!</v>
      </c>
      <c r="P42" s="350" t="e">
        <f>E42/(E42+E43)</f>
        <v>#DIV/0!</v>
      </c>
      <c r="Q42" s="350" t="e">
        <f>H42/(H42+H43)</f>
        <v>#DIV/0!</v>
      </c>
      <c r="R42" s="351" t="e">
        <f>Q42/P42</f>
        <v>#DIV/0!</v>
      </c>
      <c r="S42" s="192"/>
      <c r="T42" s="192"/>
      <c r="U42" s="192"/>
      <c r="V42" s="192"/>
      <c r="W42" s="192"/>
      <c r="X42" s="192"/>
      <c r="Y42" s="192"/>
      <c r="Z42" s="192"/>
    </row>
    <row r="43" spans="1:26" s="178" customFormat="1" ht="25" customHeight="1" x14ac:dyDescent="0.3">
      <c r="A43" s="192"/>
      <c r="B43" s="212"/>
      <c r="C43" s="270" t="str">
        <f>C46</f>
        <v>תשפ"ד</v>
      </c>
      <c r="D43" s="186" t="s">
        <v>10</v>
      </c>
      <c r="E43" s="324"/>
      <c r="F43" s="346" t="e">
        <f t="shared" si="20"/>
        <v>#DIV/0!</v>
      </c>
      <c r="G43" s="346" t="e">
        <f>E43/(E42+E43)</f>
        <v>#DIV/0!</v>
      </c>
      <c r="H43" s="324"/>
      <c r="I43" s="346" t="e">
        <f t="shared" si="21"/>
        <v>#DIV/0!</v>
      </c>
      <c r="J43" s="346" t="e">
        <f>H43/(H42+H43)</f>
        <v>#DIV/0!</v>
      </c>
      <c r="K43" s="347">
        <f t="shared" ref="K43:K46" si="22">E43+H43</f>
        <v>0</v>
      </c>
      <c r="L43" s="346" t="e">
        <f t="shared" ref="L43:L45" si="23">K43/K$46</f>
        <v>#DIV/0!</v>
      </c>
      <c r="M43" s="345"/>
      <c r="N43" s="313" t="e">
        <f>E43/E37-1</f>
        <v>#DIV/0!</v>
      </c>
      <c r="O43" s="359" t="e">
        <f>H43/H37-1</f>
        <v>#DIV/0!</v>
      </c>
      <c r="P43" s="212"/>
      <c r="Q43" s="212"/>
      <c r="R43" s="244"/>
      <c r="S43" s="192"/>
      <c r="T43" s="192"/>
      <c r="U43" s="192"/>
      <c r="V43" s="192"/>
      <c r="W43" s="192"/>
      <c r="X43" s="192"/>
      <c r="Y43" s="192"/>
      <c r="Z43" s="192"/>
    </row>
    <row r="44" spans="1:26" s="178" customFormat="1" ht="25" customHeight="1" x14ac:dyDescent="0.3">
      <c r="A44" s="192"/>
      <c r="B44" s="212"/>
      <c r="C44" s="270" t="str">
        <f>C46</f>
        <v>תשפ"ד</v>
      </c>
      <c r="D44" s="186" t="s">
        <v>11</v>
      </c>
      <c r="E44" s="324"/>
      <c r="F44" s="346" t="e">
        <f t="shared" si="20"/>
        <v>#DIV/0!</v>
      </c>
      <c r="G44" s="366"/>
      <c r="H44" s="324"/>
      <c r="I44" s="346" t="e">
        <f t="shared" si="21"/>
        <v>#DIV/0!</v>
      </c>
      <c r="J44" s="366"/>
      <c r="K44" s="347">
        <f t="shared" si="22"/>
        <v>0</v>
      </c>
      <c r="L44" s="346" t="e">
        <f t="shared" si="23"/>
        <v>#DIV/0!</v>
      </c>
      <c r="M44" s="345"/>
      <c r="N44" s="313" t="e">
        <f>E44/E38-1</f>
        <v>#DIV/0!</v>
      </c>
      <c r="O44" s="359" t="e">
        <f>H44/H38-1</f>
        <v>#DIV/0!</v>
      </c>
      <c r="P44" s="212"/>
      <c r="Q44" s="212"/>
      <c r="R44" s="244"/>
      <c r="S44" s="192"/>
      <c r="T44" s="192"/>
      <c r="U44" s="192"/>
      <c r="V44" s="192"/>
      <c r="W44" s="192"/>
      <c r="X44" s="192"/>
      <c r="Y44" s="192"/>
      <c r="Z44" s="192"/>
    </row>
    <row r="45" spans="1:26" s="178" customFormat="1" ht="25" customHeight="1" x14ac:dyDescent="0.3">
      <c r="A45" s="192"/>
      <c r="B45" s="212"/>
      <c r="C45" s="270" t="str">
        <f>C46</f>
        <v>תשפ"ד</v>
      </c>
      <c r="D45" s="186" t="s">
        <v>183</v>
      </c>
      <c r="E45" s="324"/>
      <c r="F45" s="346" t="e">
        <f t="shared" si="20"/>
        <v>#DIV/0!</v>
      </c>
      <c r="G45" s="366"/>
      <c r="H45" s="324"/>
      <c r="I45" s="346" t="e">
        <f t="shared" si="21"/>
        <v>#DIV/0!</v>
      </c>
      <c r="J45" s="366"/>
      <c r="K45" s="347">
        <f t="shared" si="22"/>
        <v>0</v>
      </c>
      <c r="L45" s="346" t="e">
        <f t="shared" si="23"/>
        <v>#DIV/0!</v>
      </c>
      <c r="M45" s="345"/>
      <c r="N45" s="313" t="e">
        <f>E45/E39-1</f>
        <v>#DIV/0!</v>
      </c>
      <c r="O45" s="359" t="e">
        <f>H45/H39-1</f>
        <v>#DIV/0!</v>
      </c>
      <c r="P45" s="212"/>
      <c r="Q45" s="212"/>
      <c r="R45" s="244"/>
      <c r="S45" s="192"/>
      <c r="T45" s="192"/>
      <c r="U45" s="192"/>
      <c r="V45" s="192"/>
      <c r="W45" s="192"/>
      <c r="X45" s="192"/>
      <c r="Y45" s="192"/>
      <c r="Z45" s="192"/>
    </row>
    <row r="46" spans="1:26" ht="25" customHeight="1" x14ac:dyDescent="0.3">
      <c r="A46" s="196"/>
      <c r="B46" s="216"/>
      <c r="C46" s="338" t="s">
        <v>191</v>
      </c>
      <c r="D46" s="218" t="s">
        <v>7</v>
      </c>
      <c r="E46" s="335">
        <f>SUM(E42:E45)</f>
        <v>0</v>
      </c>
      <c r="F46" s="336" t="e">
        <f>E46/$K46</f>
        <v>#DIV/0!</v>
      </c>
      <c r="G46" s="336"/>
      <c r="H46" s="335">
        <f>SUM(H42:H45)</f>
        <v>0</v>
      </c>
      <c r="I46" s="336" t="e">
        <f>H46/$K46</f>
        <v>#DIV/0!</v>
      </c>
      <c r="J46" s="336"/>
      <c r="K46" s="354">
        <f t="shared" si="22"/>
        <v>0</v>
      </c>
      <c r="L46" s="336" t="e">
        <f>SUM(L42:L45)</f>
        <v>#DIV/0!</v>
      </c>
      <c r="M46" s="355"/>
      <c r="N46" s="360" t="e">
        <f>E46/E40-1</f>
        <v>#DIV/0!</v>
      </c>
      <c r="O46" s="361" t="e">
        <f>H46/H40-1</f>
        <v>#DIV/0!</v>
      </c>
      <c r="P46" s="358"/>
      <c r="Q46" s="358"/>
      <c r="R46" s="358"/>
      <c r="S46" s="196"/>
      <c r="T46" s="196"/>
      <c r="U46" s="196"/>
      <c r="V46" s="196"/>
      <c r="W46" s="196"/>
      <c r="X46" s="196"/>
      <c r="Y46" s="196"/>
      <c r="Z46" s="196"/>
    </row>
    <row r="47" spans="1:26" ht="25" customHeight="1" x14ac:dyDescent="0.3">
      <c r="A47" s="196"/>
      <c r="B47" s="241"/>
      <c r="C47" s="330"/>
      <c r="D47" s="331" t="s">
        <v>196</v>
      </c>
      <c r="E47" s="206"/>
      <c r="F47" s="206"/>
      <c r="G47" s="206"/>
      <c r="H47" s="337"/>
      <c r="I47" s="362"/>
      <c r="J47" s="206"/>
      <c r="K47" s="363"/>
      <c r="L47" s="362"/>
      <c r="M47" s="343"/>
      <c r="N47" s="207"/>
      <c r="O47" s="207"/>
      <c r="P47" s="212"/>
      <c r="Q47" s="212"/>
      <c r="R47" s="244"/>
      <c r="S47" s="196"/>
      <c r="T47" s="196"/>
      <c r="U47" s="196"/>
      <c r="V47" s="196"/>
      <c r="W47" s="196"/>
      <c r="X47" s="196"/>
      <c r="Y47" s="196"/>
      <c r="Z47" s="196"/>
    </row>
    <row r="48" spans="1:26" ht="25" customHeight="1" x14ac:dyDescent="0.3">
      <c r="A48" s="196"/>
      <c r="B48" s="212"/>
      <c r="C48" s="270" t="str">
        <f>C52</f>
        <v>תשפ"ה</v>
      </c>
      <c r="D48" s="186" t="s">
        <v>9</v>
      </c>
      <c r="E48" s="324"/>
      <c r="F48" s="346" t="e">
        <f t="shared" ref="F48:F51" si="24">E48/$K48</f>
        <v>#DIV/0!</v>
      </c>
      <c r="G48" s="346" t="e">
        <f>E48/(E48+E49)</f>
        <v>#DIV/0!</v>
      </c>
      <c r="H48" s="324"/>
      <c r="I48" s="346" t="e">
        <f t="shared" ref="I48:I51" si="25">H48/$K48</f>
        <v>#DIV/0!</v>
      </c>
      <c r="J48" s="346" t="e">
        <f>H48/(H48+H49)</f>
        <v>#DIV/0!</v>
      </c>
      <c r="K48" s="347">
        <f>E48+H48</f>
        <v>0</v>
      </c>
      <c r="L48" s="346" t="e">
        <f>K48/K$52</f>
        <v>#DIV/0!</v>
      </c>
      <c r="M48" s="345"/>
      <c r="N48" s="313" t="e">
        <f>E48/E42-1</f>
        <v>#DIV/0!</v>
      </c>
      <c r="O48" s="359" t="e">
        <f>H48/H42-1</f>
        <v>#DIV/0!</v>
      </c>
      <c r="P48" s="350" t="e">
        <f>E48/(E48+E49)</f>
        <v>#DIV/0!</v>
      </c>
      <c r="Q48" s="350" t="e">
        <f>H48/(H48+H49)</f>
        <v>#DIV/0!</v>
      </c>
      <c r="R48" s="351" t="e">
        <f>Q48/P48</f>
        <v>#DIV/0!</v>
      </c>
      <c r="S48" s="196"/>
      <c r="T48" s="196"/>
      <c r="U48" s="196"/>
      <c r="V48" s="196"/>
      <c r="W48" s="196"/>
      <c r="X48" s="196"/>
      <c r="Y48" s="196"/>
      <c r="Z48" s="196"/>
    </row>
    <row r="49" spans="1:26" ht="25" customHeight="1" x14ac:dyDescent="0.3">
      <c r="A49" s="196"/>
      <c r="B49" s="212"/>
      <c r="C49" s="270" t="str">
        <f>C52</f>
        <v>תשפ"ה</v>
      </c>
      <c r="D49" s="186" t="s">
        <v>10</v>
      </c>
      <c r="E49" s="324"/>
      <c r="F49" s="346" t="e">
        <f t="shared" si="24"/>
        <v>#DIV/0!</v>
      </c>
      <c r="G49" s="346" t="e">
        <f>E49/(E48+E49)</f>
        <v>#DIV/0!</v>
      </c>
      <c r="H49" s="324"/>
      <c r="I49" s="346" t="e">
        <f t="shared" si="25"/>
        <v>#DIV/0!</v>
      </c>
      <c r="J49" s="346" t="e">
        <f>H49/(H48+H49)</f>
        <v>#DIV/0!</v>
      </c>
      <c r="K49" s="347">
        <f t="shared" ref="K49:K52" si="26">E49+H49</f>
        <v>0</v>
      </c>
      <c r="L49" s="346" t="e">
        <f t="shared" ref="L49:L51" si="27">K49/K$52</f>
        <v>#DIV/0!</v>
      </c>
      <c r="M49" s="345"/>
      <c r="N49" s="313" t="e">
        <f>E49/E43-1</f>
        <v>#DIV/0!</v>
      </c>
      <c r="O49" s="359" t="e">
        <f>H49/H43-1</f>
        <v>#DIV/0!</v>
      </c>
      <c r="P49" s="212"/>
      <c r="Q49" s="212"/>
      <c r="R49" s="244"/>
      <c r="S49" s="196"/>
      <c r="T49" s="196"/>
      <c r="U49" s="196"/>
      <c r="V49" s="196"/>
      <c r="W49" s="196"/>
      <c r="X49" s="196"/>
      <c r="Y49" s="196"/>
      <c r="Z49" s="196"/>
    </row>
    <row r="50" spans="1:26" ht="25" customHeight="1" x14ac:dyDescent="0.3">
      <c r="A50" s="196"/>
      <c r="B50" s="212"/>
      <c r="C50" s="270" t="str">
        <f>C52</f>
        <v>תשפ"ה</v>
      </c>
      <c r="D50" s="186" t="s">
        <v>11</v>
      </c>
      <c r="E50" s="324"/>
      <c r="F50" s="346" t="e">
        <f t="shared" si="24"/>
        <v>#DIV/0!</v>
      </c>
      <c r="G50" s="366"/>
      <c r="H50" s="324"/>
      <c r="I50" s="346" t="e">
        <f t="shared" si="25"/>
        <v>#DIV/0!</v>
      </c>
      <c r="J50" s="366"/>
      <c r="K50" s="347">
        <f t="shared" si="26"/>
        <v>0</v>
      </c>
      <c r="L50" s="346" t="e">
        <f t="shared" si="27"/>
        <v>#DIV/0!</v>
      </c>
      <c r="M50" s="345"/>
      <c r="N50" s="313" t="e">
        <f>E50/E44-1</f>
        <v>#DIV/0!</v>
      </c>
      <c r="O50" s="359" t="e">
        <f>H50/H44-1</f>
        <v>#DIV/0!</v>
      </c>
      <c r="P50" s="212"/>
      <c r="Q50" s="212"/>
      <c r="R50" s="244"/>
      <c r="S50" s="196"/>
      <c r="T50" s="196"/>
      <c r="U50" s="196"/>
      <c r="V50" s="196"/>
      <c r="W50" s="196"/>
      <c r="X50" s="196"/>
      <c r="Y50" s="196"/>
      <c r="Z50" s="196"/>
    </row>
    <row r="51" spans="1:26" ht="25" customHeight="1" x14ac:dyDescent="0.3">
      <c r="A51" s="196"/>
      <c r="B51" s="212"/>
      <c r="C51" s="270" t="str">
        <f>C52</f>
        <v>תשפ"ה</v>
      </c>
      <c r="D51" s="186" t="s">
        <v>183</v>
      </c>
      <c r="E51" s="324"/>
      <c r="F51" s="346" t="e">
        <f t="shared" si="24"/>
        <v>#DIV/0!</v>
      </c>
      <c r="G51" s="366"/>
      <c r="H51" s="324"/>
      <c r="I51" s="346" t="e">
        <f t="shared" si="25"/>
        <v>#DIV/0!</v>
      </c>
      <c r="J51" s="366"/>
      <c r="K51" s="347">
        <f t="shared" si="26"/>
        <v>0</v>
      </c>
      <c r="L51" s="346" t="e">
        <f t="shared" si="27"/>
        <v>#DIV/0!</v>
      </c>
      <c r="M51" s="345"/>
      <c r="N51" s="313" t="e">
        <f>E51/E45-1</f>
        <v>#DIV/0!</v>
      </c>
      <c r="O51" s="359" t="e">
        <f>H51/H45-1</f>
        <v>#DIV/0!</v>
      </c>
      <c r="P51" s="212"/>
      <c r="Q51" s="212"/>
      <c r="R51" s="244"/>
      <c r="S51" s="196"/>
      <c r="T51" s="196"/>
      <c r="U51" s="196"/>
      <c r="V51" s="196"/>
      <c r="W51" s="196"/>
      <c r="X51" s="196"/>
      <c r="Y51" s="196"/>
      <c r="Z51" s="196"/>
    </row>
    <row r="52" spans="1:26" ht="25" customHeight="1" x14ac:dyDescent="0.3">
      <c r="A52" s="196"/>
      <c r="B52" s="216"/>
      <c r="C52" s="338" t="s">
        <v>192</v>
      </c>
      <c r="D52" s="218" t="s">
        <v>7</v>
      </c>
      <c r="E52" s="335">
        <f>SUM(E48:E51)</f>
        <v>0</v>
      </c>
      <c r="F52" s="336" t="e">
        <f>E52/$K52</f>
        <v>#DIV/0!</v>
      </c>
      <c r="G52" s="336"/>
      <c r="H52" s="335">
        <f>SUM(H48:H51)</f>
        <v>0</v>
      </c>
      <c r="I52" s="336" t="e">
        <f>H52/$K52</f>
        <v>#DIV/0!</v>
      </c>
      <c r="J52" s="336"/>
      <c r="K52" s="367">
        <f t="shared" si="26"/>
        <v>0</v>
      </c>
      <c r="L52" s="336" t="e">
        <f>SUM(L48:L51)</f>
        <v>#DIV/0!</v>
      </c>
      <c r="M52" s="355"/>
      <c r="N52" s="360" t="e">
        <f>E52/E46-1</f>
        <v>#DIV/0!</v>
      </c>
      <c r="O52" s="361" t="e">
        <f>H52/H46-1</f>
        <v>#DIV/0!</v>
      </c>
      <c r="P52" s="358"/>
      <c r="Q52" s="358"/>
      <c r="R52" s="358"/>
      <c r="S52" s="196"/>
      <c r="T52" s="196"/>
      <c r="U52" s="196"/>
      <c r="V52" s="196"/>
      <c r="W52" s="196"/>
      <c r="X52" s="196"/>
      <c r="Y52" s="196"/>
      <c r="Z52" s="196"/>
    </row>
    <row r="53" spans="1:26" ht="25" customHeight="1" x14ac:dyDescent="0.3">
      <c r="A53" s="196"/>
      <c r="B53" s="194"/>
      <c r="C53" s="194"/>
      <c r="D53" s="194"/>
      <c r="E53" s="194"/>
      <c r="F53" s="194"/>
      <c r="G53" s="194"/>
      <c r="H53" s="194"/>
      <c r="I53" s="194"/>
      <c r="J53" s="194"/>
      <c r="K53" s="368"/>
      <c r="L53" s="194"/>
      <c r="M53" s="194"/>
      <c r="N53" s="194"/>
      <c r="O53" s="194"/>
      <c r="P53" s="196"/>
      <c r="Q53" s="196"/>
      <c r="R53" s="332"/>
      <c r="S53" s="196"/>
      <c r="T53" s="196"/>
      <c r="U53" s="196"/>
      <c r="V53" s="196"/>
      <c r="W53" s="196"/>
      <c r="X53" s="196"/>
      <c r="Y53" s="196"/>
      <c r="Z53" s="196"/>
    </row>
    <row r="54" spans="1:26" ht="25" customHeight="1" x14ac:dyDescent="0.35">
      <c r="A54" s="192"/>
      <c r="B54" s="195"/>
      <c r="C54" s="193"/>
      <c r="D54" s="193"/>
      <c r="E54" s="193"/>
      <c r="F54" s="193"/>
      <c r="G54" s="194"/>
      <c r="H54" s="194"/>
      <c r="I54" s="194"/>
      <c r="J54" s="194"/>
      <c r="K54" s="368"/>
      <c r="L54" s="194"/>
      <c r="M54" s="194"/>
      <c r="N54" s="194"/>
      <c r="O54" s="194"/>
      <c r="P54" s="196"/>
      <c r="Q54" s="196"/>
      <c r="R54" s="332"/>
      <c r="S54" s="196"/>
      <c r="T54" s="196"/>
      <c r="U54" s="196"/>
      <c r="V54" s="196"/>
      <c r="W54" s="196"/>
      <c r="X54" s="196"/>
      <c r="Y54" s="196"/>
      <c r="Z54" s="196"/>
    </row>
    <row r="55" spans="1:26" ht="25" customHeight="1" x14ac:dyDescent="0.35">
      <c r="A55" s="192"/>
      <c r="B55" s="370"/>
      <c r="C55" s="371"/>
      <c r="D55" s="371"/>
      <c r="E55" s="193"/>
      <c r="F55" s="372"/>
      <c r="G55" s="194"/>
      <c r="H55" s="194"/>
      <c r="I55" s="194"/>
      <c r="J55" s="194"/>
      <c r="K55" s="368"/>
      <c r="L55" s="194"/>
      <c r="M55" s="194"/>
      <c r="N55" s="194"/>
      <c r="O55" s="194"/>
      <c r="P55" s="196"/>
      <c r="Q55" s="196"/>
      <c r="R55" s="332"/>
      <c r="S55" s="196"/>
      <c r="T55" s="196"/>
      <c r="U55" s="196"/>
      <c r="V55" s="196"/>
      <c r="W55" s="196"/>
      <c r="X55" s="196"/>
      <c r="Y55" s="196"/>
      <c r="Z55" s="196"/>
    </row>
    <row r="56" spans="1:26" ht="25" customHeight="1" x14ac:dyDescent="0.35">
      <c r="A56" s="192"/>
      <c r="B56" s="370"/>
      <c r="C56" s="371"/>
      <c r="D56" s="371"/>
      <c r="E56" s="193"/>
      <c r="F56" s="193"/>
      <c r="G56" s="194"/>
      <c r="H56" s="194"/>
      <c r="I56" s="194"/>
      <c r="J56" s="194"/>
      <c r="K56" s="194"/>
      <c r="L56" s="194"/>
      <c r="M56" s="194"/>
      <c r="N56" s="194"/>
      <c r="O56" s="194"/>
      <c r="P56" s="196"/>
      <c r="Q56" s="196"/>
      <c r="R56" s="332"/>
      <c r="S56" s="196"/>
      <c r="T56" s="196"/>
      <c r="U56" s="196"/>
      <c r="V56" s="196"/>
      <c r="W56" s="196"/>
      <c r="X56" s="196"/>
      <c r="Y56" s="196"/>
      <c r="Z56" s="196"/>
    </row>
    <row r="57" spans="1:26" ht="25" customHeight="1" x14ac:dyDescent="0.35">
      <c r="A57" s="192"/>
      <c r="B57" s="370"/>
      <c r="C57" s="193"/>
      <c r="D57" s="193"/>
      <c r="E57" s="193"/>
      <c r="F57" s="193"/>
      <c r="G57" s="194"/>
      <c r="H57" s="194"/>
      <c r="I57" s="194"/>
      <c r="J57" s="194"/>
      <c r="K57" s="194"/>
      <c r="L57" s="194"/>
      <c r="M57" s="194"/>
      <c r="N57" s="194"/>
      <c r="O57" s="194"/>
      <c r="P57" s="196"/>
      <c r="Q57" s="196"/>
      <c r="R57" s="332"/>
      <c r="S57" s="196"/>
      <c r="T57" s="196"/>
      <c r="U57" s="196"/>
      <c r="V57" s="196"/>
      <c r="W57" s="196"/>
      <c r="X57" s="196"/>
      <c r="Y57" s="196"/>
      <c r="Z57" s="196"/>
    </row>
    <row r="58" spans="1:26" ht="25" customHeight="1" x14ac:dyDescent="0.35">
      <c r="A58" s="196"/>
      <c r="B58" s="373"/>
      <c r="C58" s="194"/>
      <c r="D58" s="194"/>
      <c r="E58" s="194"/>
      <c r="F58" s="194"/>
      <c r="G58" s="194"/>
      <c r="H58" s="194"/>
      <c r="I58" s="194"/>
      <c r="J58" s="194"/>
      <c r="K58" s="194"/>
      <c r="L58" s="194"/>
      <c r="M58" s="194"/>
      <c r="N58" s="194"/>
      <c r="O58" s="194"/>
      <c r="P58" s="196"/>
      <c r="Q58" s="196"/>
      <c r="R58" s="332"/>
      <c r="S58" s="196"/>
      <c r="T58" s="196"/>
      <c r="U58" s="196"/>
      <c r="V58" s="196"/>
      <c r="W58" s="196"/>
      <c r="X58" s="196"/>
      <c r="Y58" s="196"/>
      <c r="Z58" s="196"/>
    </row>
    <row r="59" spans="1:26" ht="25" customHeight="1" x14ac:dyDescent="0.35">
      <c r="A59" s="196"/>
      <c r="B59" s="373"/>
      <c r="C59" s="194"/>
      <c r="D59" s="194"/>
      <c r="E59" s="194"/>
      <c r="F59" s="194"/>
      <c r="G59" s="194"/>
      <c r="H59" s="194"/>
      <c r="I59" s="194"/>
      <c r="J59" s="194"/>
      <c r="K59" s="194"/>
      <c r="L59" s="194"/>
      <c r="M59" s="194"/>
      <c r="N59" s="194"/>
      <c r="O59" s="194"/>
      <c r="P59" s="196"/>
      <c r="Q59" s="196"/>
      <c r="R59" s="332"/>
      <c r="S59" s="196"/>
      <c r="T59" s="196"/>
      <c r="U59" s="196"/>
      <c r="V59" s="196"/>
      <c r="W59" s="196"/>
      <c r="X59" s="196"/>
      <c r="Y59" s="196"/>
      <c r="Z59" s="196"/>
    </row>
    <row r="60" spans="1:26" ht="25" customHeight="1" x14ac:dyDescent="0.35">
      <c r="A60" s="196"/>
      <c r="B60" s="373"/>
      <c r="C60" s="194"/>
      <c r="D60" s="194"/>
      <c r="E60" s="194"/>
      <c r="F60" s="194"/>
      <c r="G60" s="194"/>
      <c r="H60" s="194"/>
      <c r="I60" s="194"/>
      <c r="J60" s="194"/>
      <c r="K60" s="194"/>
      <c r="L60" s="194"/>
      <c r="M60" s="194"/>
      <c r="N60" s="194"/>
      <c r="O60" s="194"/>
      <c r="P60" s="196"/>
      <c r="Q60" s="196"/>
      <c r="R60" s="332"/>
      <c r="S60" s="196"/>
      <c r="T60" s="196"/>
      <c r="U60" s="196"/>
      <c r="V60" s="196"/>
      <c r="W60" s="196"/>
      <c r="X60" s="196"/>
      <c r="Y60" s="196"/>
      <c r="Z60" s="196"/>
    </row>
    <row r="61" spans="1:26" ht="25" customHeight="1" x14ac:dyDescent="0.35">
      <c r="B61" s="191"/>
    </row>
    <row r="62" spans="1:26" ht="25" customHeight="1" x14ac:dyDescent="0.35">
      <c r="B62" s="191"/>
    </row>
    <row r="63" spans="1:26" ht="25" customHeight="1" x14ac:dyDescent="0.3"/>
    <row r="64" spans="1:26" ht="25" customHeight="1" x14ac:dyDescent="0.3"/>
    <row r="65" ht="25" customHeight="1" x14ac:dyDescent="0.3"/>
    <row r="66" ht="25" customHeight="1" x14ac:dyDescent="0.3"/>
    <row r="67" ht="25" customHeight="1" x14ac:dyDescent="0.3"/>
    <row r="68" ht="25" customHeight="1" x14ac:dyDescent="0.3"/>
    <row r="69" ht="25" customHeight="1" x14ac:dyDescent="0.3"/>
    <row r="70" ht="25" customHeight="1" x14ac:dyDescent="0.3"/>
    <row r="71" ht="25" customHeight="1" x14ac:dyDescent="0.3"/>
    <row r="72" ht="25" customHeight="1" x14ac:dyDescent="0.3"/>
    <row r="73" ht="25" customHeight="1" x14ac:dyDescent="0.3"/>
    <row r="74" ht="25" customHeight="1" x14ac:dyDescent="0.3"/>
    <row r="75" ht="25" customHeight="1" x14ac:dyDescent="0.3"/>
    <row r="76" ht="25" customHeight="1" x14ac:dyDescent="0.3"/>
    <row r="77" ht="25" customHeight="1" x14ac:dyDescent="0.3"/>
    <row r="78" ht="25" customHeight="1" x14ac:dyDescent="0.3"/>
    <row r="79" ht="25" customHeight="1" x14ac:dyDescent="0.3"/>
    <row r="80" ht="25" customHeight="1" x14ac:dyDescent="0.3"/>
    <row r="81" ht="25" customHeight="1" x14ac:dyDescent="0.3"/>
    <row r="82" ht="25" customHeight="1" x14ac:dyDescent="0.3"/>
    <row r="83" ht="25" customHeight="1" x14ac:dyDescent="0.3"/>
    <row r="84" ht="25" customHeight="1" x14ac:dyDescent="0.3"/>
    <row r="85" ht="25" customHeight="1" x14ac:dyDescent="0.3"/>
    <row r="86" ht="25" customHeight="1" x14ac:dyDescent="0.3"/>
  </sheetData>
  <sheetProtection algorithmName="SHA-512" hashValue="/ovxdWrtNiKqZYykHROYeGZaz+ZNiSTO3YvdGeU9ddT95oxrzddDpCYjGtOaqISyp8eJCtIdUHSLWnee86mXqg==" saltValue="VUXtcPkFV3tYAwtflaD3dA==" spinCount="100000" sheet="1" objects="1" scenarios="1"/>
  <mergeCells count="19">
    <mergeCell ref="S10:V10"/>
    <mergeCell ref="S9:V9"/>
    <mergeCell ref="P9:R9"/>
    <mergeCell ref="N9:O9"/>
    <mergeCell ref="K9:L9"/>
    <mergeCell ref="N6:T6"/>
    <mergeCell ref="C1:D1"/>
    <mergeCell ref="C2:D2"/>
    <mergeCell ref="C3:D3"/>
    <mergeCell ref="C9:D9"/>
    <mergeCell ref="C4:D4"/>
    <mergeCell ref="C5:D5"/>
    <mergeCell ref="C7:D7"/>
    <mergeCell ref="C6:D6"/>
    <mergeCell ref="E9:G9"/>
    <mergeCell ref="H9:J9"/>
    <mergeCell ref="F3:K5"/>
    <mergeCell ref="F6:K7"/>
    <mergeCell ref="N3:T4"/>
  </mergeCells>
  <printOptions horizontalCentered="1"/>
  <pageMargins left="0" right="0" top="0.59055118110236227" bottom="0.39370078740157483" header="0.31496062992125984" footer="0.31496062992125984"/>
  <pageSetup scale="60"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rightToLeft="1" zoomScale="85" zoomScaleNormal="85" workbookViewId="0">
      <pane ySplit="6" topLeftCell="A23" activePane="bottomLeft" state="frozen"/>
      <selection pane="bottomLeft" activeCell="C28" sqref="C28"/>
    </sheetView>
  </sheetViews>
  <sheetFormatPr defaultColWidth="9" defaultRowHeight="14" x14ac:dyDescent="0.3"/>
  <cols>
    <col min="1" max="1" width="3.58203125" style="2" customWidth="1"/>
    <col min="2" max="2" width="7.58203125" style="62" customWidth="1"/>
    <col min="3" max="3" width="8.58203125" style="62" customWidth="1"/>
    <col min="4" max="4" width="30.58203125" style="62" customWidth="1"/>
    <col min="5" max="10" width="10.58203125" style="154" customWidth="1"/>
    <col min="11" max="15" width="8.58203125" style="2" customWidth="1"/>
    <col min="16" max="16384" width="9" style="2"/>
  </cols>
  <sheetData>
    <row r="1" spans="1:15" ht="20.149999999999999" customHeight="1" x14ac:dyDescent="0.3">
      <c r="A1" s="5"/>
      <c r="B1" s="15"/>
      <c r="C1" s="15"/>
      <c r="D1" s="15"/>
      <c r="E1" s="15"/>
      <c r="F1" s="15"/>
      <c r="G1" s="15"/>
      <c r="H1" s="15"/>
      <c r="I1" s="15"/>
      <c r="J1" s="15"/>
      <c r="K1" s="5"/>
      <c r="L1" s="5"/>
      <c r="M1" s="5"/>
      <c r="N1" s="5"/>
    </row>
    <row r="2" spans="1:15" ht="20.149999999999999" customHeight="1" x14ac:dyDescent="0.35">
      <c r="A2" s="5"/>
      <c r="B2" s="600" t="s">
        <v>0</v>
      </c>
      <c r="C2" s="600"/>
      <c r="D2" s="600"/>
      <c r="E2" s="165"/>
      <c r="F2" s="165"/>
      <c r="G2" s="165"/>
      <c r="H2" s="165"/>
      <c r="I2" s="165"/>
      <c r="J2" s="165"/>
      <c r="K2" s="5"/>
      <c r="L2" s="5"/>
      <c r="M2" s="5"/>
      <c r="N2" s="5"/>
    </row>
    <row r="3" spans="1:15" ht="20.149999999999999" customHeight="1" x14ac:dyDescent="0.35">
      <c r="A3" s="5"/>
      <c r="B3" s="600" t="s">
        <v>165</v>
      </c>
      <c r="C3" s="600"/>
      <c r="D3" s="600"/>
      <c r="E3" s="165"/>
      <c r="F3" s="165"/>
      <c r="G3" s="165"/>
      <c r="H3" s="165"/>
      <c r="I3" s="165"/>
      <c r="J3" s="165"/>
      <c r="K3" s="5"/>
      <c r="L3" s="5"/>
      <c r="M3" s="5"/>
      <c r="N3" s="5"/>
    </row>
    <row r="4" spans="1:15" ht="20.149999999999999" customHeight="1" x14ac:dyDescent="0.3">
      <c r="A4" s="5"/>
      <c r="B4" s="15"/>
      <c r="C4" s="15"/>
      <c r="D4" s="15"/>
      <c r="E4" s="15"/>
      <c r="F4" s="15"/>
      <c r="G4" s="15"/>
      <c r="H4" s="15"/>
      <c r="I4" s="15"/>
      <c r="J4" s="15"/>
      <c r="K4" s="5"/>
      <c r="L4" s="5"/>
      <c r="M4" s="5"/>
      <c r="N4" s="5"/>
    </row>
    <row r="5" spans="1:15" ht="25" customHeight="1" x14ac:dyDescent="0.3">
      <c r="A5" s="5"/>
      <c r="B5" s="86"/>
      <c r="C5" s="598"/>
      <c r="D5" s="599"/>
      <c r="E5" s="596" t="s">
        <v>168</v>
      </c>
      <c r="F5" s="597"/>
      <c r="G5" s="596" t="s">
        <v>170</v>
      </c>
      <c r="H5" s="597"/>
      <c r="I5" s="596" t="s">
        <v>169</v>
      </c>
      <c r="J5" s="597"/>
      <c r="K5" s="167"/>
      <c r="L5" s="167"/>
      <c r="M5" s="167"/>
      <c r="N5" s="167"/>
      <c r="O5" s="58"/>
    </row>
    <row r="6" spans="1:15" ht="45" customHeight="1" x14ac:dyDescent="0.3">
      <c r="A6" s="5"/>
      <c r="B6" s="168"/>
      <c r="C6" s="598"/>
      <c r="D6" s="599"/>
      <c r="E6" s="169" t="s">
        <v>171</v>
      </c>
      <c r="F6" s="169" t="s">
        <v>178</v>
      </c>
      <c r="G6" s="169" t="s">
        <v>171</v>
      </c>
      <c r="H6" s="169" t="s">
        <v>179</v>
      </c>
      <c r="I6" s="169" t="s">
        <v>171</v>
      </c>
      <c r="J6" s="169" t="s">
        <v>180</v>
      </c>
      <c r="K6" s="5"/>
      <c r="L6" s="5"/>
      <c r="M6" s="5"/>
      <c r="N6" s="5"/>
    </row>
    <row r="7" spans="1:15" s="9" customFormat="1" ht="25" customHeight="1" x14ac:dyDescent="0.3">
      <c r="B7" s="137"/>
      <c r="C7" s="166" t="s">
        <v>185</v>
      </c>
      <c r="D7" s="161" t="s">
        <v>46</v>
      </c>
      <c r="E7" s="156"/>
      <c r="F7" s="156"/>
      <c r="G7" s="156"/>
      <c r="H7" s="156"/>
      <c r="I7" s="156"/>
      <c r="J7" s="156"/>
    </row>
    <row r="8" spans="1:15" s="9" customFormat="1" ht="25" customHeight="1" x14ac:dyDescent="0.3">
      <c r="B8" s="138"/>
      <c r="C8" s="144" t="str">
        <f>C7</f>
        <v>תש"פ</v>
      </c>
      <c r="D8" s="142" t="s">
        <v>79</v>
      </c>
      <c r="E8" s="157"/>
      <c r="F8" s="157"/>
      <c r="G8" s="157"/>
      <c r="H8" s="157"/>
      <c r="I8" s="157"/>
      <c r="J8" s="157"/>
    </row>
    <row r="9" spans="1:15" s="9" customFormat="1" ht="25" customHeight="1" x14ac:dyDescent="0.3">
      <c r="B9" s="138"/>
      <c r="C9" s="144" t="str">
        <f>C7</f>
        <v>תש"פ</v>
      </c>
      <c r="D9" s="142" t="s">
        <v>80</v>
      </c>
      <c r="E9" s="157"/>
      <c r="F9" s="157"/>
      <c r="G9" s="157"/>
      <c r="H9" s="157"/>
      <c r="I9" s="157"/>
      <c r="J9" s="157"/>
    </row>
    <row r="10" spans="1:15" s="9" customFormat="1" ht="25" customHeight="1" x14ac:dyDescent="0.3">
      <c r="B10" s="140"/>
      <c r="C10" s="145" t="str">
        <f>C7</f>
        <v>תש"פ</v>
      </c>
      <c r="D10" s="143" t="s">
        <v>81</v>
      </c>
      <c r="E10" s="164"/>
      <c r="F10" s="164"/>
      <c r="G10" s="164"/>
      <c r="H10" s="164"/>
      <c r="I10" s="164"/>
      <c r="J10" s="164"/>
    </row>
    <row r="11" spans="1:15" s="5" customFormat="1" ht="25" customHeight="1" x14ac:dyDescent="0.3">
      <c r="B11" s="137"/>
      <c r="C11" s="166" t="s">
        <v>188</v>
      </c>
      <c r="D11" s="161" t="s">
        <v>46</v>
      </c>
      <c r="E11" s="156"/>
      <c r="F11" s="156"/>
      <c r="G11" s="156"/>
      <c r="H11" s="156"/>
      <c r="I11" s="156"/>
      <c r="J11" s="156"/>
    </row>
    <row r="12" spans="1:15" s="5" customFormat="1" ht="25" customHeight="1" x14ac:dyDescent="0.3">
      <c r="B12" s="138"/>
      <c r="C12" s="144" t="str">
        <f>C11</f>
        <v>תשפ"א</v>
      </c>
      <c r="D12" s="142" t="s">
        <v>79</v>
      </c>
      <c r="E12" s="157"/>
      <c r="F12" s="157"/>
      <c r="G12" s="157"/>
      <c r="H12" s="157"/>
      <c r="I12" s="157"/>
      <c r="J12" s="157"/>
    </row>
    <row r="13" spans="1:15" s="5" customFormat="1" ht="25" customHeight="1" x14ac:dyDescent="0.3">
      <c r="B13" s="138"/>
      <c r="C13" s="144" t="str">
        <f>C11</f>
        <v>תשפ"א</v>
      </c>
      <c r="D13" s="142" t="s">
        <v>80</v>
      </c>
      <c r="E13" s="157"/>
      <c r="F13" s="157"/>
      <c r="G13" s="157"/>
      <c r="H13" s="157"/>
      <c r="I13" s="157"/>
      <c r="J13" s="157"/>
    </row>
    <row r="14" spans="1:15" s="5" customFormat="1" ht="25" customHeight="1" x14ac:dyDescent="0.3">
      <c r="B14" s="140"/>
      <c r="C14" s="145" t="str">
        <f>C11</f>
        <v>תשפ"א</v>
      </c>
      <c r="D14" s="143" t="s">
        <v>81</v>
      </c>
      <c r="E14" s="164"/>
      <c r="F14" s="164"/>
      <c r="G14" s="164"/>
      <c r="H14" s="164"/>
      <c r="I14" s="164"/>
      <c r="J14" s="164"/>
    </row>
    <row r="15" spans="1:15" s="5" customFormat="1" ht="25" customHeight="1" x14ac:dyDescent="0.3">
      <c r="B15" s="137"/>
      <c r="C15" s="166" t="s">
        <v>189</v>
      </c>
      <c r="D15" s="161" t="s">
        <v>46</v>
      </c>
      <c r="E15" s="156"/>
      <c r="F15" s="156"/>
      <c r="G15" s="156"/>
      <c r="H15" s="156"/>
      <c r="I15" s="156"/>
      <c r="J15" s="156"/>
    </row>
    <row r="16" spans="1:15" s="5" customFormat="1" ht="25" customHeight="1" x14ac:dyDescent="0.3">
      <c r="B16" s="138"/>
      <c r="C16" s="144" t="str">
        <f>C15</f>
        <v>תשפ"ב</v>
      </c>
      <c r="D16" s="142" t="s">
        <v>79</v>
      </c>
      <c r="E16" s="157"/>
      <c r="F16" s="157"/>
      <c r="G16" s="157"/>
      <c r="H16" s="157"/>
      <c r="I16" s="157"/>
      <c r="J16" s="157"/>
    </row>
    <row r="17" spans="2:10" s="5" customFormat="1" ht="25" customHeight="1" x14ac:dyDescent="0.3">
      <c r="B17" s="138"/>
      <c r="C17" s="144" t="str">
        <f>C15</f>
        <v>תשפ"ב</v>
      </c>
      <c r="D17" s="142" t="s">
        <v>80</v>
      </c>
      <c r="E17" s="157"/>
      <c r="F17" s="157"/>
      <c r="G17" s="157"/>
      <c r="H17" s="157"/>
      <c r="I17" s="157"/>
      <c r="J17" s="157"/>
    </row>
    <row r="18" spans="2:10" s="5" customFormat="1" ht="25" customHeight="1" x14ac:dyDescent="0.3">
      <c r="B18" s="140"/>
      <c r="C18" s="145" t="str">
        <f>C15</f>
        <v>תשפ"ב</v>
      </c>
      <c r="D18" s="143" t="s">
        <v>81</v>
      </c>
      <c r="E18" s="164"/>
      <c r="F18" s="164"/>
      <c r="G18" s="164"/>
      <c r="H18" s="164"/>
      <c r="I18" s="164"/>
      <c r="J18" s="164"/>
    </row>
    <row r="19" spans="2:10" s="5" customFormat="1" ht="25" customHeight="1" x14ac:dyDescent="0.3">
      <c r="B19" s="137"/>
      <c r="C19" s="166" t="s">
        <v>190</v>
      </c>
      <c r="D19" s="161" t="s">
        <v>46</v>
      </c>
      <c r="E19" s="156"/>
      <c r="F19" s="156"/>
      <c r="G19" s="156"/>
      <c r="H19" s="156"/>
      <c r="I19" s="156"/>
      <c r="J19" s="156"/>
    </row>
    <row r="20" spans="2:10" s="5" customFormat="1" ht="25" customHeight="1" x14ac:dyDescent="0.3">
      <c r="B20" s="138"/>
      <c r="C20" s="144" t="str">
        <f>C19</f>
        <v>תשפ"ג</v>
      </c>
      <c r="D20" s="142" t="s">
        <v>79</v>
      </c>
      <c r="E20" s="157"/>
      <c r="F20" s="157"/>
      <c r="G20" s="157"/>
      <c r="H20" s="157"/>
      <c r="I20" s="157"/>
      <c r="J20" s="157"/>
    </row>
    <row r="21" spans="2:10" s="5" customFormat="1" ht="25" customHeight="1" x14ac:dyDescent="0.3">
      <c r="B21" s="138"/>
      <c r="C21" s="144" t="str">
        <f>C19</f>
        <v>תשפ"ג</v>
      </c>
      <c r="D21" s="142" t="s">
        <v>80</v>
      </c>
      <c r="E21" s="157"/>
      <c r="F21" s="157"/>
      <c r="G21" s="157"/>
      <c r="H21" s="157"/>
      <c r="I21" s="157"/>
      <c r="J21" s="157"/>
    </row>
    <row r="22" spans="2:10" s="5" customFormat="1" ht="25" customHeight="1" x14ac:dyDescent="0.3">
      <c r="B22" s="140"/>
      <c r="C22" s="145" t="str">
        <f>C19</f>
        <v>תשפ"ג</v>
      </c>
      <c r="D22" s="143" t="s">
        <v>81</v>
      </c>
      <c r="E22" s="164"/>
      <c r="F22" s="164"/>
      <c r="G22" s="164"/>
      <c r="H22" s="164"/>
      <c r="I22" s="164"/>
      <c r="J22" s="164"/>
    </row>
    <row r="23" spans="2:10" s="5" customFormat="1" ht="25" customHeight="1" x14ac:dyDescent="0.3">
      <c r="B23" s="137"/>
      <c r="C23" s="166" t="s">
        <v>191</v>
      </c>
      <c r="D23" s="161" t="s">
        <v>46</v>
      </c>
      <c r="E23" s="156"/>
      <c r="F23" s="156"/>
      <c r="G23" s="156"/>
      <c r="H23" s="156"/>
      <c r="I23" s="156"/>
      <c r="J23" s="156"/>
    </row>
    <row r="24" spans="2:10" s="5" customFormat="1" ht="25" customHeight="1" x14ac:dyDescent="0.3">
      <c r="B24" s="138"/>
      <c r="C24" s="144" t="str">
        <f>C23</f>
        <v>תשפ"ד</v>
      </c>
      <c r="D24" s="142" t="s">
        <v>79</v>
      </c>
      <c r="E24" s="157"/>
      <c r="F24" s="157"/>
      <c r="G24" s="157"/>
      <c r="H24" s="157"/>
      <c r="I24" s="157"/>
      <c r="J24" s="157"/>
    </row>
    <row r="25" spans="2:10" s="5" customFormat="1" ht="25" customHeight="1" x14ac:dyDescent="0.3">
      <c r="B25" s="138"/>
      <c r="C25" s="144" t="str">
        <f>C23</f>
        <v>תשפ"ד</v>
      </c>
      <c r="D25" s="142" t="s">
        <v>80</v>
      </c>
      <c r="E25" s="157"/>
      <c r="F25" s="157"/>
      <c r="G25" s="157"/>
      <c r="H25" s="157"/>
      <c r="I25" s="157"/>
      <c r="J25" s="157"/>
    </row>
    <row r="26" spans="2:10" s="5" customFormat="1" ht="25" customHeight="1" x14ac:dyDescent="0.3">
      <c r="B26" s="140"/>
      <c r="C26" s="145" t="str">
        <f>C23</f>
        <v>תשפ"ד</v>
      </c>
      <c r="D26" s="143" t="s">
        <v>81</v>
      </c>
      <c r="E26" s="164"/>
      <c r="F26" s="164"/>
      <c r="G26" s="164"/>
      <c r="H26" s="164"/>
      <c r="I26" s="164"/>
      <c r="J26" s="164"/>
    </row>
    <row r="27" spans="2:10" s="5" customFormat="1" ht="25" customHeight="1" x14ac:dyDescent="0.3">
      <c r="B27" s="137"/>
      <c r="C27" s="166" t="s">
        <v>192</v>
      </c>
      <c r="D27" s="161" t="s">
        <v>46</v>
      </c>
      <c r="E27" s="156"/>
      <c r="F27" s="156"/>
      <c r="G27" s="156"/>
      <c r="H27" s="156"/>
      <c r="I27" s="156"/>
      <c r="J27" s="156"/>
    </row>
    <row r="28" spans="2:10" s="5" customFormat="1" ht="25" customHeight="1" x14ac:dyDescent="0.3">
      <c r="B28" s="138"/>
      <c r="C28" s="144" t="str">
        <f>C27</f>
        <v>תשפ"ה</v>
      </c>
      <c r="D28" s="142" t="s">
        <v>79</v>
      </c>
      <c r="E28" s="157"/>
      <c r="F28" s="157"/>
      <c r="G28" s="157"/>
      <c r="H28" s="157"/>
      <c r="I28" s="157"/>
      <c r="J28" s="157"/>
    </row>
    <row r="29" spans="2:10" ht="25" customHeight="1" x14ac:dyDescent="0.3">
      <c r="B29" s="138"/>
      <c r="C29" s="144" t="str">
        <f>C27</f>
        <v>תשפ"ה</v>
      </c>
      <c r="D29" s="142" t="s">
        <v>80</v>
      </c>
      <c r="E29" s="157"/>
      <c r="F29" s="157"/>
      <c r="G29" s="157"/>
      <c r="H29" s="157"/>
      <c r="I29" s="157"/>
      <c r="J29" s="157"/>
    </row>
    <row r="30" spans="2:10" ht="25" customHeight="1" x14ac:dyDescent="0.3">
      <c r="B30" s="140"/>
      <c r="C30" s="145" t="str">
        <f>C27</f>
        <v>תשפ"ה</v>
      </c>
      <c r="D30" s="143" t="s">
        <v>81</v>
      </c>
      <c r="E30" s="164"/>
      <c r="F30" s="164"/>
      <c r="G30" s="164"/>
      <c r="H30" s="164"/>
      <c r="I30" s="164"/>
      <c r="J30" s="164"/>
    </row>
    <row r="31" spans="2:10" ht="25" customHeight="1" x14ac:dyDescent="0.3"/>
    <row r="32" spans="2:10" ht="25" customHeight="1" x14ac:dyDescent="0.3"/>
    <row r="33" ht="25" customHeight="1" x14ac:dyDescent="0.3"/>
    <row r="34" ht="25" customHeight="1" x14ac:dyDescent="0.3"/>
    <row r="35" ht="25" customHeight="1" x14ac:dyDescent="0.3"/>
    <row r="36" ht="25" customHeight="1" x14ac:dyDescent="0.3"/>
    <row r="37" ht="25" customHeight="1" x14ac:dyDescent="0.3"/>
    <row r="38" ht="25" customHeight="1" x14ac:dyDescent="0.3"/>
    <row r="39" ht="25" customHeight="1" x14ac:dyDescent="0.3"/>
    <row r="40" ht="25" customHeight="1" x14ac:dyDescent="0.3"/>
    <row r="41" ht="25" customHeight="1" x14ac:dyDescent="0.3"/>
    <row r="42" ht="25" customHeight="1" x14ac:dyDescent="0.3"/>
    <row r="43" ht="25" customHeight="1" x14ac:dyDescent="0.3"/>
    <row r="44" ht="25" customHeight="1" x14ac:dyDescent="0.3"/>
    <row r="45" ht="25" customHeight="1" x14ac:dyDescent="0.3"/>
    <row r="46" ht="25" customHeight="1" x14ac:dyDescent="0.3"/>
    <row r="47" ht="25" customHeight="1" x14ac:dyDescent="0.3"/>
    <row r="48" ht="25" customHeight="1" x14ac:dyDescent="0.3"/>
    <row r="49" ht="25" customHeight="1" x14ac:dyDescent="0.3"/>
    <row r="50" ht="25" customHeight="1" x14ac:dyDescent="0.3"/>
  </sheetData>
  <mergeCells count="7">
    <mergeCell ref="G5:H5"/>
    <mergeCell ref="I5:J5"/>
    <mergeCell ref="C6:D6"/>
    <mergeCell ref="B2:D2"/>
    <mergeCell ref="B3:D3"/>
    <mergeCell ref="C5:D5"/>
    <mergeCell ref="E5:F5"/>
  </mergeCells>
  <printOptions horizontalCentered="1"/>
  <pageMargins left="0" right="0" top="0.59055118110236227" bottom="0.39370078740157483" header="0.31496062992125984" footer="0.31496062992125984"/>
  <pageSetup scale="6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BDD9-3B62-4E92-831B-0CDED67DF1A8}">
  <dimension ref="A1:K43"/>
  <sheetViews>
    <sheetView rightToLeft="1" zoomScale="85" zoomScaleNormal="85" workbookViewId="0">
      <pane xSplit="10" ySplit="4" topLeftCell="K5" activePane="bottomRight" state="frozen"/>
      <selection activeCell="C1" sqref="C1"/>
      <selection pane="topRight" activeCell="C1" sqref="C1"/>
      <selection pane="bottomLeft" activeCell="C1" sqref="C1"/>
      <selection pane="bottomRight" activeCell="A8" sqref="A8:XFD8"/>
    </sheetView>
  </sheetViews>
  <sheetFormatPr defaultColWidth="9" defaultRowHeight="14" x14ac:dyDescent="0.3"/>
  <cols>
    <col min="1" max="1" width="3.58203125" style="2" customWidth="1"/>
    <col min="2" max="3" width="7.58203125" style="154" customWidth="1"/>
    <col min="4" max="4" width="35.58203125" style="154" customWidth="1"/>
    <col min="5" max="10" width="10.58203125" style="154" customWidth="1"/>
    <col min="11" max="13" width="8.58203125" style="2" customWidth="1"/>
    <col min="14" max="16384" width="9" style="2"/>
  </cols>
  <sheetData>
    <row r="1" spans="1:11" ht="20.149999999999999" customHeight="1" x14ac:dyDescent="0.3">
      <c r="A1" s="5"/>
      <c r="B1" s="15"/>
      <c r="C1" s="15"/>
      <c r="D1" s="15"/>
      <c r="E1" s="15"/>
      <c r="F1" s="15"/>
      <c r="G1" s="15"/>
      <c r="H1" s="15"/>
      <c r="I1" s="15"/>
      <c r="J1" s="15"/>
      <c r="K1" s="5"/>
    </row>
    <row r="2" spans="1:11" ht="20.149999999999999" customHeight="1" x14ac:dyDescent="0.35">
      <c r="A2" s="5"/>
      <c r="B2" s="600" t="s">
        <v>0</v>
      </c>
      <c r="C2" s="600"/>
      <c r="D2" s="600"/>
      <c r="E2" s="165"/>
      <c r="F2" s="165"/>
      <c r="G2" s="165"/>
      <c r="H2" s="165"/>
      <c r="I2" s="165"/>
      <c r="J2" s="165"/>
      <c r="K2" s="5"/>
    </row>
    <row r="3" spans="1:11" ht="20.149999999999999" customHeight="1" x14ac:dyDescent="0.35">
      <c r="A3" s="5"/>
      <c r="B3" s="600" t="s">
        <v>165</v>
      </c>
      <c r="C3" s="600"/>
      <c r="D3" s="600"/>
      <c r="E3" s="165"/>
      <c r="F3" s="165"/>
      <c r="G3" s="165"/>
      <c r="H3" s="165"/>
      <c r="I3" s="165"/>
      <c r="J3" s="165"/>
      <c r="K3" s="5"/>
    </row>
    <row r="4" spans="1:11" ht="20.149999999999999" customHeight="1" x14ac:dyDescent="0.3">
      <c r="A4" s="5"/>
      <c r="B4" s="15"/>
      <c r="C4" s="15"/>
      <c r="D4" s="15"/>
      <c r="E4" s="15"/>
      <c r="F4" s="15"/>
      <c r="G4" s="15"/>
      <c r="H4" s="15"/>
      <c r="I4" s="15"/>
      <c r="J4" s="15"/>
      <c r="K4" s="5"/>
    </row>
    <row r="5" spans="1:11" s="9" customFormat="1" ht="25" customHeight="1" x14ac:dyDescent="0.3">
      <c r="B5" s="158"/>
      <c r="C5" s="159"/>
      <c r="D5" s="157"/>
      <c r="E5" s="596" t="s">
        <v>168</v>
      </c>
      <c r="F5" s="597"/>
      <c r="G5" s="596" t="s">
        <v>170</v>
      </c>
      <c r="H5" s="597"/>
      <c r="I5" s="596" t="s">
        <v>169</v>
      </c>
      <c r="J5" s="597"/>
    </row>
    <row r="6" spans="1:11" s="9" customFormat="1" ht="30" customHeight="1" x14ac:dyDescent="0.3">
      <c r="B6" s="158"/>
      <c r="C6" s="159"/>
      <c r="D6" s="157"/>
      <c r="E6" s="169" t="s">
        <v>172</v>
      </c>
      <c r="F6" s="169" t="s">
        <v>173</v>
      </c>
      <c r="G6" s="169" t="s">
        <v>172</v>
      </c>
      <c r="H6" s="169" t="s">
        <v>173</v>
      </c>
      <c r="I6" s="169" t="s">
        <v>172</v>
      </c>
      <c r="J6" s="169" t="s">
        <v>173</v>
      </c>
    </row>
    <row r="7" spans="1:11" s="9" customFormat="1" ht="25" customHeight="1" x14ac:dyDescent="0.3">
      <c r="B7" s="137">
        <v>7</v>
      </c>
      <c r="C7" s="513" t="s">
        <v>48</v>
      </c>
      <c r="D7" s="513"/>
      <c r="E7" s="156"/>
      <c r="F7" s="156"/>
      <c r="G7" s="156"/>
      <c r="H7" s="156"/>
      <c r="I7" s="156"/>
      <c r="J7" s="156"/>
    </row>
    <row r="8" spans="1:11" s="172" customFormat="1" ht="30" customHeight="1" x14ac:dyDescent="0.3">
      <c r="B8" s="176"/>
      <c r="C8" s="170">
        <v>7.1</v>
      </c>
      <c r="D8" s="171" t="s">
        <v>84</v>
      </c>
      <c r="E8" s="173"/>
      <c r="F8" s="173"/>
      <c r="G8" s="173"/>
      <c r="H8" s="173"/>
      <c r="I8" s="173"/>
      <c r="J8" s="173"/>
    </row>
    <row r="9" spans="1:11" s="9" customFormat="1" ht="30" customHeight="1" x14ac:dyDescent="0.3">
      <c r="B9" s="138"/>
      <c r="C9" s="144"/>
      <c r="D9" s="142" t="s">
        <v>231</v>
      </c>
      <c r="E9" s="157"/>
      <c r="F9" s="157"/>
      <c r="G9" s="157"/>
      <c r="H9" s="157"/>
      <c r="I9" s="157"/>
      <c r="J9" s="157"/>
    </row>
    <row r="10" spans="1:11" s="9" customFormat="1" ht="30" customHeight="1" x14ac:dyDescent="0.3">
      <c r="B10" s="138"/>
      <c r="C10" s="144"/>
      <c r="D10" s="142" t="s">
        <v>230</v>
      </c>
      <c r="E10" s="157"/>
      <c r="F10" s="157"/>
      <c r="G10" s="157"/>
      <c r="H10" s="157"/>
      <c r="I10" s="157"/>
      <c r="J10" s="157"/>
    </row>
    <row r="11" spans="1:11" s="172" customFormat="1" ht="30" customHeight="1" x14ac:dyDescent="0.3">
      <c r="B11" s="176"/>
      <c r="C11" s="170">
        <v>7.2</v>
      </c>
      <c r="D11" s="171" t="s">
        <v>85</v>
      </c>
      <c r="E11" s="173"/>
      <c r="F11" s="173"/>
      <c r="G11" s="173"/>
      <c r="H11" s="173"/>
      <c r="I11" s="173"/>
      <c r="J11" s="173"/>
    </row>
    <row r="12" spans="1:11" s="9" customFormat="1" ht="30" customHeight="1" x14ac:dyDescent="0.3">
      <c r="B12" s="160"/>
      <c r="C12" s="163"/>
      <c r="D12" s="142" t="s">
        <v>231</v>
      </c>
      <c r="E12" s="157"/>
      <c r="F12" s="157"/>
      <c r="G12" s="157"/>
      <c r="H12" s="157"/>
      <c r="I12" s="157"/>
      <c r="J12" s="157"/>
    </row>
    <row r="13" spans="1:11" s="9" customFormat="1" ht="30" customHeight="1" x14ac:dyDescent="0.3">
      <c r="B13" s="160"/>
      <c r="C13" s="163"/>
      <c r="D13" s="142" t="s">
        <v>230</v>
      </c>
      <c r="E13" s="157"/>
      <c r="F13" s="157"/>
      <c r="G13" s="157"/>
      <c r="H13" s="157"/>
      <c r="I13" s="157"/>
      <c r="J13" s="157"/>
    </row>
    <row r="14" spans="1:11" s="9" customFormat="1" ht="30" customHeight="1" x14ac:dyDescent="0.3">
      <c r="B14" s="160"/>
      <c r="C14" s="174">
        <v>7.3</v>
      </c>
      <c r="D14" s="175" t="s">
        <v>166</v>
      </c>
      <c r="E14" s="173"/>
      <c r="F14" s="173"/>
      <c r="G14" s="173"/>
      <c r="H14" s="173"/>
      <c r="I14" s="173"/>
      <c r="J14" s="173"/>
    </row>
    <row r="15" spans="1:11" s="9" customFormat="1" ht="30" customHeight="1" x14ac:dyDescent="0.3">
      <c r="B15" s="160"/>
      <c r="C15" s="163"/>
      <c r="D15" s="142" t="s">
        <v>231</v>
      </c>
      <c r="E15" s="157"/>
      <c r="F15" s="157"/>
      <c r="G15" s="157"/>
      <c r="H15" s="157"/>
      <c r="I15" s="157"/>
      <c r="J15" s="157"/>
    </row>
    <row r="16" spans="1:11" s="9" customFormat="1" ht="30" customHeight="1" x14ac:dyDescent="0.3">
      <c r="B16" s="140"/>
      <c r="C16" s="145"/>
      <c r="D16" s="143" t="s">
        <v>230</v>
      </c>
      <c r="E16" s="164"/>
      <c r="F16" s="164"/>
      <c r="G16" s="164"/>
      <c r="H16" s="164"/>
      <c r="I16" s="164"/>
      <c r="J16" s="164"/>
    </row>
    <row r="17" spans="1:10" s="5" customFormat="1" ht="20.149999999999999" customHeight="1" x14ac:dyDescent="0.3">
      <c r="A17" s="131"/>
      <c r="B17" s="155"/>
      <c r="C17" s="155"/>
      <c r="D17" s="155"/>
      <c r="E17" s="155"/>
      <c r="F17" s="155"/>
      <c r="G17" s="155"/>
      <c r="H17" s="155"/>
      <c r="I17" s="155"/>
      <c r="J17" s="155"/>
    </row>
    <row r="18" spans="1:10" s="5" customFormat="1" ht="30" customHeight="1" x14ac:dyDescent="0.3"/>
    <row r="19" spans="1:10" s="5" customFormat="1" x14ac:dyDescent="0.3">
      <c r="B19" s="15"/>
      <c r="C19" s="15"/>
      <c r="D19" s="15"/>
      <c r="E19" s="15"/>
      <c r="F19" s="15"/>
      <c r="G19" s="15"/>
      <c r="H19" s="15"/>
      <c r="I19" s="15"/>
      <c r="J19" s="15"/>
    </row>
    <row r="20" spans="1:10" s="5" customFormat="1" x14ac:dyDescent="0.3">
      <c r="B20" s="15"/>
      <c r="C20" s="15"/>
      <c r="D20" s="15"/>
      <c r="E20" s="15"/>
      <c r="F20" s="15"/>
      <c r="G20" s="15"/>
      <c r="H20" s="15"/>
      <c r="I20" s="15"/>
      <c r="J20" s="15"/>
    </row>
    <row r="21" spans="1:10" s="5" customFormat="1" x14ac:dyDescent="0.3">
      <c r="B21" s="15"/>
      <c r="C21" s="15"/>
      <c r="D21" s="15"/>
      <c r="E21" s="15"/>
      <c r="F21" s="15"/>
      <c r="G21" s="15"/>
      <c r="H21" s="15"/>
      <c r="I21" s="15"/>
      <c r="J21" s="15"/>
    </row>
    <row r="22" spans="1:10" s="5" customFormat="1" x14ac:dyDescent="0.3">
      <c r="B22" s="15"/>
      <c r="C22" s="15"/>
      <c r="D22" s="15"/>
      <c r="E22" s="15"/>
      <c r="F22" s="15"/>
      <c r="G22" s="15"/>
      <c r="H22" s="15"/>
      <c r="I22" s="15"/>
      <c r="J22" s="15"/>
    </row>
    <row r="23" spans="1:10" s="5" customFormat="1" x14ac:dyDescent="0.3">
      <c r="B23" s="15"/>
      <c r="C23" s="15"/>
      <c r="D23" s="15"/>
      <c r="E23" s="15"/>
      <c r="F23" s="15"/>
      <c r="G23" s="15"/>
      <c r="H23" s="15"/>
      <c r="I23" s="15"/>
      <c r="J23" s="15"/>
    </row>
    <row r="24" spans="1:10" s="5" customFormat="1" x14ac:dyDescent="0.3">
      <c r="B24" s="15"/>
      <c r="C24" s="15"/>
      <c r="D24" s="15"/>
      <c r="E24" s="15"/>
      <c r="F24" s="15"/>
      <c r="G24" s="15"/>
      <c r="H24" s="15"/>
      <c r="I24" s="15"/>
      <c r="J24" s="15"/>
    </row>
    <row r="25" spans="1:10" s="5" customFormat="1" x14ac:dyDescent="0.3">
      <c r="B25" s="15"/>
      <c r="C25" s="15"/>
      <c r="D25" s="15"/>
      <c r="E25" s="15"/>
      <c r="F25" s="15"/>
      <c r="G25" s="15"/>
      <c r="H25" s="15"/>
      <c r="I25" s="15"/>
      <c r="J25" s="15"/>
    </row>
    <row r="26" spans="1:10" s="5" customFormat="1" x14ac:dyDescent="0.3">
      <c r="B26" s="15"/>
      <c r="C26" s="15"/>
      <c r="D26" s="15"/>
      <c r="E26" s="15"/>
      <c r="F26" s="15"/>
      <c r="G26" s="15"/>
      <c r="H26" s="15"/>
      <c r="I26" s="15"/>
      <c r="J26" s="15"/>
    </row>
    <row r="27" spans="1:10" s="5" customFormat="1" x14ac:dyDescent="0.3">
      <c r="B27" s="15"/>
      <c r="C27" s="15"/>
      <c r="D27" s="15"/>
      <c r="E27" s="15"/>
      <c r="F27" s="15"/>
      <c r="G27" s="15"/>
      <c r="H27" s="15"/>
      <c r="I27" s="15"/>
      <c r="J27" s="15"/>
    </row>
    <row r="28" spans="1:10" s="5" customFormat="1" x14ac:dyDescent="0.3">
      <c r="B28" s="15"/>
      <c r="C28" s="15"/>
      <c r="D28" s="15"/>
      <c r="E28" s="15"/>
      <c r="F28" s="15"/>
      <c r="G28" s="15"/>
      <c r="H28" s="15"/>
      <c r="I28" s="15"/>
      <c r="J28" s="15"/>
    </row>
    <row r="29" spans="1:10" s="5" customFormat="1" x14ac:dyDescent="0.3">
      <c r="B29" s="15"/>
      <c r="C29" s="15"/>
      <c r="D29" s="15"/>
      <c r="E29" s="15"/>
      <c r="F29" s="15"/>
      <c r="G29" s="15"/>
      <c r="H29" s="15"/>
      <c r="I29" s="15"/>
      <c r="J29" s="15"/>
    </row>
    <row r="30" spans="1:10" s="5" customFormat="1" x14ac:dyDescent="0.3">
      <c r="B30" s="15"/>
      <c r="C30" s="15"/>
      <c r="D30" s="15"/>
      <c r="E30" s="15"/>
      <c r="F30" s="15"/>
      <c r="G30" s="15"/>
      <c r="H30" s="15"/>
      <c r="I30" s="15"/>
      <c r="J30" s="15"/>
    </row>
    <row r="31" spans="1:10" s="5" customFormat="1" x14ac:dyDescent="0.3">
      <c r="B31" s="15"/>
      <c r="C31" s="15"/>
      <c r="D31" s="15"/>
      <c r="E31" s="15"/>
      <c r="F31" s="15"/>
      <c r="G31" s="15"/>
      <c r="H31" s="15"/>
      <c r="I31" s="15"/>
      <c r="J31" s="15"/>
    </row>
    <row r="32" spans="1:10" s="5" customFormat="1" x14ac:dyDescent="0.3">
      <c r="B32" s="15"/>
      <c r="C32" s="15"/>
      <c r="D32" s="15"/>
      <c r="E32" s="15"/>
      <c r="F32" s="15"/>
      <c r="G32" s="15"/>
      <c r="H32" s="15"/>
      <c r="I32" s="15"/>
      <c r="J32" s="15"/>
    </row>
    <row r="33" spans="2:10" s="5" customFormat="1" x14ac:dyDescent="0.3">
      <c r="B33" s="15"/>
      <c r="C33" s="15"/>
      <c r="D33" s="15"/>
      <c r="E33" s="15"/>
      <c r="F33" s="15"/>
      <c r="G33" s="15"/>
      <c r="H33" s="15"/>
      <c r="I33" s="15"/>
      <c r="J33" s="15"/>
    </row>
    <row r="34" spans="2:10" s="5" customFormat="1" x14ac:dyDescent="0.3">
      <c r="B34" s="15"/>
      <c r="C34" s="15"/>
      <c r="D34" s="15"/>
      <c r="E34" s="15"/>
      <c r="F34" s="15"/>
      <c r="G34" s="15"/>
      <c r="H34" s="15"/>
      <c r="I34" s="15"/>
      <c r="J34" s="15"/>
    </row>
    <row r="35" spans="2:10" s="5" customFormat="1" x14ac:dyDescent="0.3">
      <c r="B35" s="15"/>
      <c r="C35" s="15"/>
      <c r="D35" s="15"/>
      <c r="E35" s="15"/>
      <c r="F35" s="15"/>
      <c r="G35" s="15"/>
      <c r="H35" s="15"/>
      <c r="I35" s="15"/>
      <c r="J35" s="15"/>
    </row>
    <row r="36" spans="2:10" s="5" customFormat="1" x14ac:dyDescent="0.3">
      <c r="B36" s="15"/>
      <c r="C36" s="15"/>
      <c r="D36" s="15"/>
      <c r="E36" s="15"/>
      <c r="F36" s="15"/>
      <c r="G36" s="15"/>
      <c r="H36" s="15"/>
      <c r="I36" s="15"/>
      <c r="J36" s="15"/>
    </row>
    <row r="37" spans="2:10" s="5" customFormat="1" x14ac:dyDescent="0.3">
      <c r="B37" s="15"/>
      <c r="C37" s="15"/>
      <c r="D37" s="15"/>
      <c r="E37" s="15"/>
      <c r="F37" s="15"/>
      <c r="G37" s="15"/>
      <c r="H37" s="15"/>
      <c r="I37" s="15"/>
      <c r="J37" s="15"/>
    </row>
    <row r="38" spans="2:10" s="5" customFormat="1" x14ac:dyDescent="0.3">
      <c r="B38" s="15"/>
      <c r="C38" s="15"/>
      <c r="D38" s="15"/>
      <c r="E38" s="15"/>
      <c r="F38" s="15"/>
      <c r="G38" s="15"/>
      <c r="H38" s="15"/>
      <c r="I38" s="15"/>
      <c r="J38" s="15"/>
    </row>
    <row r="39" spans="2:10" s="5" customFormat="1" x14ac:dyDescent="0.3">
      <c r="B39" s="15"/>
      <c r="C39" s="15"/>
      <c r="D39" s="15"/>
      <c r="E39" s="15"/>
      <c r="F39" s="15"/>
      <c r="G39" s="15"/>
      <c r="H39" s="15"/>
      <c r="I39" s="15"/>
      <c r="J39" s="15"/>
    </row>
    <row r="40" spans="2:10" s="5" customFormat="1" x14ac:dyDescent="0.3">
      <c r="B40" s="15"/>
      <c r="C40" s="15"/>
      <c r="D40" s="15"/>
      <c r="E40" s="15"/>
      <c r="F40" s="15"/>
      <c r="G40" s="15"/>
      <c r="H40" s="15"/>
      <c r="I40" s="15"/>
      <c r="J40" s="15"/>
    </row>
    <row r="41" spans="2:10" s="5" customFormat="1" x14ac:dyDescent="0.3">
      <c r="B41" s="15"/>
      <c r="C41" s="15"/>
      <c r="D41" s="15"/>
      <c r="E41" s="15"/>
      <c r="F41" s="15"/>
      <c r="G41" s="15"/>
      <c r="H41" s="15"/>
      <c r="I41" s="15"/>
      <c r="J41" s="15"/>
    </row>
    <row r="42" spans="2:10" s="5" customFormat="1" x14ac:dyDescent="0.3">
      <c r="B42" s="15"/>
      <c r="C42" s="15"/>
      <c r="D42" s="15"/>
      <c r="E42" s="15"/>
      <c r="F42" s="15"/>
      <c r="G42" s="15"/>
      <c r="H42" s="15"/>
      <c r="I42" s="15"/>
      <c r="J42" s="15"/>
    </row>
    <row r="43" spans="2:10" s="5" customFormat="1" x14ac:dyDescent="0.3">
      <c r="B43" s="15"/>
      <c r="C43" s="15"/>
      <c r="D43" s="15"/>
      <c r="E43" s="15"/>
      <c r="F43" s="15"/>
      <c r="G43" s="15"/>
      <c r="H43" s="15"/>
      <c r="I43" s="15"/>
      <c r="J43" s="15"/>
    </row>
  </sheetData>
  <mergeCells count="6">
    <mergeCell ref="I5:J5"/>
    <mergeCell ref="C7:D7"/>
    <mergeCell ref="B2:D2"/>
    <mergeCell ref="B3:D3"/>
    <mergeCell ref="E5:F5"/>
    <mergeCell ref="G5:H5"/>
  </mergeCells>
  <printOptions horizontalCentered="1"/>
  <pageMargins left="0" right="0" top="0.59055118110236227" bottom="0.39370078740157483" header="0.31496062992125984" footer="0.31496062992125984"/>
  <pageSetup scale="6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40"/>
  <sheetViews>
    <sheetView rightToLeft="1" topLeftCell="B1" zoomScaleNormal="100" workbookViewId="0">
      <pane xSplit="3" ySplit="6" topLeftCell="E35" activePane="bottomRight" state="frozen"/>
      <selection activeCell="B1" sqref="B1"/>
      <selection pane="topRight" activeCell="E1" sqref="E1"/>
      <selection pane="bottomLeft" activeCell="B13" sqref="B13"/>
      <selection pane="bottomRight" activeCell="B22" sqref="B22:C37"/>
    </sheetView>
  </sheetViews>
  <sheetFormatPr defaultColWidth="9" defaultRowHeight="14" x14ac:dyDescent="0.3"/>
  <cols>
    <col min="1" max="1" width="10.58203125" style="52" hidden="1" customWidth="1"/>
    <col min="2" max="2" width="7.58203125" style="54" customWidth="1"/>
    <col min="3" max="3" width="45.58203125" style="2" customWidth="1"/>
    <col min="4" max="4" width="20.58203125" style="2" hidden="1" customWidth="1"/>
    <col min="5" max="5" width="9.58203125" style="2" customWidth="1"/>
    <col min="6" max="6" width="10.58203125" style="2" customWidth="1"/>
    <col min="7" max="7" width="9.58203125" style="2" customWidth="1"/>
    <col min="8" max="8" width="10.58203125" style="2" customWidth="1"/>
    <col min="9" max="9" width="9.58203125" style="2" customWidth="1"/>
    <col min="10" max="10" width="10.58203125" style="2" customWidth="1"/>
    <col min="11" max="12" width="40.58203125" style="2" customWidth="1"/>
    <col min="13" max="16384" width="9" style="2"/>
  </cols>
  <sheetData>
    <row r="1" spans="1:16383" ht="20.149999999999999" customHeight="1" x14ac:dyDescent="0.3"/>
    <row r="2" spans="1:16383" ht="20.149999999999999" customHeight="1" x14ac:dyDescent="0.35">
      <c r="A2" s="601" t="s">
        <v>0</v>
      </c>
      <c r="B2" s="601"/>
      <c r="C2" s="601"/>
      <c r="D2" s="3"/>
      <c r="E2" s="3"/>
      <c r="F2" s="3"/>
      <c r="G2" s="3"/>
      <c r="H2" s="3"/>
    </row>
    <row r="3" spans="1:16383" ht="20.149999999999999" customHeight="1" x14ac:dyDescent="0.35">
      <c r="A3" s="601" t="s">
        <v>164</v>
      </c>
      <c r="B3" s="601"/>
      <c r="C3" s="601"/>
      <c r="D3" s="3"/>
      <c r="E3" s="3"/>
    </row>
    <row r="4" spans="1:16383" ht="25" customHeight="1" x14ac:dyDescent="0.3">
      <c r="E4" s="53"/>
      <c r="F4" s="523" t="s">
        <v>142</v>
      </c>
      <c r="G4" s="524"/>
      <c r="H4" s="524"/>
      <c r="I4" s="63">
        <f>1-'כמותי-משתנים'!J4</f>
        <v>0.4</v>
      </c>
      <c r="J4" s="53"/>
    </row>
    <row r="5" spans="1:16383" ht="35.15" customHeight="1" x14ac:dyDescent="0.3">
      <c r="A5" s="2"/>
      <c r="B5" s="64"/>
      <c r="C5" s="65"/>
      <c r="D5" s="66"/>
      <c r="E5" s="511" t="s">
        <v>3</v>
      </c>
      <c r="F5" s="511"/>
      <c r="G5" s="511" t="s">
        <v>126</v>
      </c>
      <c r="H5" s="511"/>
      <c r="I5" s="511" t="s">
        <v>125</v>
      </c>
      <c r="J5" s="511"/>
      <c r="K5" s="67" t="s">
        <v>134</v>
      </c>
      <c r="L5" s="67" t="s">
        <v>52</v>
      </c>
    </row>
    <row r="6" spans="1:16383" ht="28.5" customHeight="1" x14ac:dyDescent="0.3">
      <c r="B6" s="64"/>
      <c r="C6" s="65"/>
      <c r="D6" s="66"/>
      <c r="E6" s="93" t="s">
        <v>92</v>
      </c>
      <c r="F6" s="88" t="s">
        <v>64</v>
      </c>
      <c r="G6" s="93" t="s">
        <v>92</v>
      </c>
      <c r="H6" s="88" t="s">
        <v>64</v>
      </c>
      <c r="I6" s="93" t="s">
        <v>92</v>
      </c>
      <c r="J6" s="88" t="s">
        <v>64</v>
      </c>
      <c r="K6" s="68"/>
      <c r="L6" s="68"/>
    </row>
    <row r="7" spans="1:16383" ht="25" customHeight="1" x14ac:dyDescent="0.3">
      <c r="A7" s="57"/>
      <c r="B7" s="105"/>
      <c r="C7" s="106" t="s">
        <v>140</v>
      </c>
      <c r="D7" s="107"/>
      <c r="E7" s="108">
        <f t="shared" ref="E7:J7" si="0">E9+E18+E22+E30</f>
        <v>200</v>
      </c>
      <c r="F7" s="109">
        <f t="shared" si="0"/>
        <v>1</v>
      </c>
      <c r="G7" s="108">
        <f t="shared" si="0"/>
        <v>180</v>
      </c>
      <c r="H7" s="109">
        <f t="shared" si="0"/>
        <v>0.99999999999999989</v>
      </c>
      <c r="I7" s="108">
        <f t="shared" si="0"/>
        <v>180</v>
      </c>
      <c r="J7" s="109">
        <f t="shared" si="0"/>
        <v>0.99999999999999989</v>
      </c>
      <c r="K7" s="110"/>
      <c r="L7" s="110"/>
    </row>
    <row r="8" spans="1:16383" ht="15" customHeight="1" x14ac:dyDescent="0.3">
      <c r="A8" s="57"/>
      <c r="B8" s="111"/>
      <c r="C8" s="112"/>
      <c r="D8" s="113"/>
      <c r="E8" s="114"/>
      <c r="F8" s="61"/>
      <c r="G8" s="114"/>
      <c r="H8" s="61"/>
      <c r="I8" s="114"/>
      <c r="J8" s="61"/>
      <c r="K8" s="48"/>
      <c r="L8" s="48"/>
    </row>
    <row r="9" spans="1:16383" s="50" customFormat="1" ht="25" customHeight="1" x14ac:dyDescent="0.3">
      <c r="A9" s="49">
        <v>1</v>
      </c>
      <c r="B9" s="115">
        <v>1</v>
      </c>
      <c r="C9" s="116" t="s">
        <v>91</v>
      </c>
      <c r="D9" s="116"/>
      <c r="E9" s="117">
        <f>SUM(E10:E15)</f>
        <v>55</v>
      </c>
      <c r="F9" s="118">
        <f>SUM(F10:F15)</f>
        <v>0.27499999999999997</v>
      </c>
      <c r="G9" s="117">
        <f>SUM(G10:G13)+G15+G16</f>
        <v>55</v>
      </c>
      <c r="H9" s="118">
        <f>SUM(H10:H16)</f>
        <v>0.30555555555555552</v>
      </c>
      <c r="I9" s="117">
        <f>SUM(I10:I13)+I15+I16</f>
        <v>55</v>
      </c>
      <c r="J9" s="118">
        <f>SUM(J10:J16)</f>
        <v>0.30555555555555552</v>
      </c>
      <c r="K9" s="116"/>
      <c r="L9" s="116"/>
    </row>
    <row r="10" spans="1:16383" ht="60" customHeight="1" x14ac:dyDescent="0.3">
      <c r="A10" s="51" t="s">
        <v>35</v>
      </c>
      <c r="B10" s="98">
        <v>1.1000000000000001</v>
      </c>
      <c r="C10" s="99" t="s">
        <v>109</v>
      </c>
      <c r="D10" s="100" t="s">
        <v>93</v>
      </c>
      <c r="E10" s="101">
        <v>15</v>
      </c>
      <c r="F10" s="102">
        <f t="shared" ref="F10:H15" si="1">E10/E$7</f>
        <v>7.4999999999999997E-2</v>
      </c>
      <c r="G10" s="101">
        <v>15</v>
      </c>
      <c r="H10" s="102">
        <f t="shared" si="1"/>
        <v>8.3333333333333329E-2</v>
      </c>
      <c r="I10" s="101">
        <v>15</v>
      </c>
      <c r="J10" s="102">
        <f t="shared" ref="J10" si="2">I10/I$7</f>
        <v>8.3333333333333329E-2</v>
      </c>
      <c r="K10" s="103" t="s">
        <v>151</v>
      </c>
      <c r="L10" s="104"/>
    </row>
    <row r="11" spans="1:16383" ht="75" customHeight="1" x14ac:dyDescent="0.3">
      <c r="A11" s="51" t="s">
        <v>35</v>
      </c>
      <c r="B11" s="64">
        <v>1.2</v>
      </c>
      <c r="C11" s="71" t="s">
        <v>158</v>
      </c>
      <c r="D11" s="72" t="s">
        <v>93</v>
      </c>
      <c r="E11" s="94">
        <v>15</v>
      </c>
      <c r="F11" s="89">
        <f t="shared" si="1"/>
        <v>7.4999999999999997E-2</v>
      </c>
      <c r="G11" s="94">
        <v>15</v>
      </c>
      <c r="H11" s="89">
        <f t="shared" si="1"/>
        <v>8.3333333333333329E-2</v>
      </c>
      <c r="I11" s="94">
        <v>15</v>
      </c>
      <c r="J11" s="89">
        <f t="shared" ref="J11" si="3">I11/I$7</f>
        <v>8.3333333333333329E-2</v>
      </c>
      <c r="K11" s="65" t="s">
        <v>159</v>
      </c>
      <c r="L11" s="68"/>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ht="75" customHeight="1" x14ac:dyDescent="0.3">
      <c r="A12" s="51" t="s">
        <v>33</v>
      </c>
      <c r="B12" s="64">
        <v>1.3</v>
      </c>
      <c r="C12" s="71" t="s">
        <v>108</v>
      </c>
      <c r="D12" s="72" t="s">
        <v>93</v>
      </c>
      <c r="E12" s="94">
        <v>5</v>
      </c>
      <c r="F12" s="89">
        <f t="shared" si="1"/>
        <v>2.5000000000000001E-2</v>
      </c>
      <c r="G12" s="94">
        <v>5</v>
      </c>
      <c r="H12" s="89">
        <f t="shared" si="1"/>
        <v>2.7777777777777776E-2</v>
      </c>
      <c r="I12" s="94">
        <v>5</v>
      </c>
      <c r="J12" s="89">
        <f t="shared" ref="J12" si="4">I12/I$7</f>
        <v>2.7777777777777776E-2</v>
      </c>
      <c r="K12" s="65" t="s">
        <v>153</v>
      </c>
      <c r="L12" s="6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ht="75" customHeight="1" x14ac:dyDescent="0.3">
      <c r="A13" s="51" t="s">
        <v>36</v>
      </c>
      <c r="B13" s="64">
        <v>1.4</v>
      </c>
      <c r="C13" s="71" t="s">
        <v>163</v>
      </c>
      <c r="D13" s="72" t="s">
        <v>93</v>
      </c>
      <c r="E13" s="94">
        <v>10</v>
      </c>
      <c r="F13" s="89">
        <f t="shared" si="1"/>
        <v>0.05</v>
      </c>
      <c r="G13" s="94">
        <v>10</v>
      </c>
      <c r="H13" s="89">
        <f t="shared" si="1"/>
        <v>5.5555555555555552E-2</v>
      </c>
      <c r="I13" s="94">
        <v>10</v>
      </c>
      <c r="J13" s="89">
        <f t="shared" ref="J13" si="5">I13/I$7</f>
        <v>5.5555555555555552E-2</v>
      </c>
      <c r="K13" s="65" t="s">
        <v>160</v>
      </c>
      <c r="L13" s="65" t="s">
        <v>162</v>
      </c>
    </row>
    <row r="14" spans="1:16383" ht="75" customHeight="1" x14ac:dyDescent="0.3">
      <c r="A14" s="51" t="s">
        <v>33</v>
      </c>
      <c r="B14" s="64">
        <v>1.5</v>
      </c>
      <c r="C14" s="71" t="s">
        <v>107</v>
      </c>
      <c r="D14" s="72" t="s">
        <v>93</v>
      </c>
      <c r="E14" s="94">
        <v>5</v>
      </c>
      <c r="F14" s="89">
        <f t="shared" si="1"/>
        <v>2.5000000000000001E-2</v>
      </c>
      <c r="G14" s="94" t="s">
        <v>99</v>
      </c>
      <c r="H14" s="89" t="s">
        <v>141</v>
      </c>
      <c r="I14" s="94" t="s">
        <v>99</v>
      </c>
      <c r="J14" s="89" t="s">
        <v>141</v>
      </c>
      <c r="K14" s="65" t="s">
        <v>153</v>
      </c>
      <c r="L14" s="65" t="s">
        <v>155</v>
      </c>
    </row>
    <row r="15" spans="1:16383" ht="75" customHeight="1" x14ac:dyDescent="0.3">
      <c r="A15" s="51" t="s">
        <v>34</v>
      </c>
      <c r="B15" s="64">
        <v>1.6</v>
      </c>
      <c r="C15" s="71" t="s">
        <v>152</v>
      </c>
      <c r="D15" s="72" t="s">
        <v>93</v>
      </c>
      <c r="E15" s="94">
        <v>5</v>
      </c>
      <c r="F15" s="89">
        <f t="shared" si="1"/>
        <v>2.5000000000000001E-2</v>
      </c>
      <c r="G15" s="94">
        <v>5</v>
      </c>
      <c r="H15" s="89">
        <f t="shared" ref="H15:J15" si="6">G15/G$7</f>
        <v>2.7777777777777776E-2</v>
      </c>
      <c r="I15" s="94">
        <v>5</v>
      </c>
      <c r="J15" s="89">
        <f t="shared" si="6"/>
        <v>2.7777777777777776E-2</v>
      </c>
      <c r="K15" s="65" t="s">
        <v>153</v>
      </c>
      <c r="L15" s="74"/>
    </row>
    <row r="16" spans="1:16383" ht="75" customHeight="1" x14ac:dyDescent="0.3">
      <c r="A16" s="51" t="s">
        <v>34</v>
      </c>
      <c r="B16" s="64">
        <v>1.7</v>
      </c>
      <c r="C16" s="71" t="s">
        <v>106</v>
      </c>
      <c r="D16" s="72" t="s">
        <v>93</v>
      </c>
      <c r="E16" s="94" t="s">
        <v>99</v>
      </c>
      <c r="F16" s="90" t="s">
        <v>141</v>
      </c>
      <c r="G16" s="94">
        <v>5</v>
      </c>
      <c r="H16" s="89">
        <f t="shared" ref="H16:J16" si="7">G16/G$7</f>
        <v>2.7777777777777776E-2</v>
      </c>
      <c r="I16" s="94">
        <v>5</v>
      </c>
      <c r="J16" s="89">
        <f t="shared" si="7"/>
        <v>2.7777777777777776E-2</v>
      </c>
      <c r="K16" s="65" t="s">
        <v>153</v>
      </c>
      <c r="L16" s="68"/>
    </row>
    <row r="17" spans="1:24" ht="15" customHeight="1" x14ac:dyDescent="0.3">
      <c r="A17" s="55"/>
      <c r="B17" s="95"/>
      <c r="C17" s="119"/>
      <c r="D17" s="120"/>
      <c r="E17" s="121"/>
      <c r="F17" s="122"/>
      <c r="G17" s="121"/>
      <c r="H17" s="122"/>
      <c r="I17" s="121"/>
      <c r="J17" s="122"/>
      <c r="K17" s="96"/>
      <c r="L17" s="97"/>
    </row>
    <row r="18" spans="1:24" ht="25" customHeight="1" x14ac:dyDescent="0.3">
      <c r="A18" s="49">
        <v>2</v>
      </c>
      <c r="B18" s="115">
        <v>2</v>
      </c>
      <c r="C18" s="116" t="s">
        <v>90</v>
      </c>
      <c r="D18" s="116"/>
      <c r="E18" s="117">
        <f>SUM(E19:E20)</f>
        <v>20</v>
      </c>
      <c r="F18" s="123">
        <f t="shared" ref="F18:H23" si="8">E18/E$7</f>
        <v>0.1</v>
      </c>
      <c r="G18" s="117">
        <f>SUM(G19:G20)</f>
        <v>20</v>
      </c>
      <c r="H18" s="123">
        <f t="shared" si="8"/>
        <v>0.1111111111111111</v>
      </c>
      <c r="I18" s="117">
        <f>SUM(I19:I20)</f>
        <v>20</v>
      </c>
      <c r="J18" s="123">
        <f t="shared" ref="J18" si="9">I18/I$7</f>
        <v>0.1111111111111111</v>
      </c>
      <c r="K18" s="116"/>
      <c r="L18" s="124"/>
      <c r="N18" s="115"/>
      <c r="O18" s="116"/>
      <c r="P18" s="116"/>
      <c r="Q18" s="117"/>
      <c r="R18" s="123"/>
      <c r="S18" s="117"/>
      <c r="T18" s="123"/>
      <c r="U18" s="117"/>
      <c r="V18" s="123"/>
      <c r="W18" s="116"/>
      <c r="X18" s="124"/>
    </row>
    <row r="19" spans="1:24" s="50" customFormat="1" ht="60" customHeight="1" x14ac:dyDescent="0.3">
      <c r="A19" s="51" t="s">
        <v>36</v>
      </c>
      <c r="B19" s="98">
        <v>2.1</v>
      </c>
      <c r="C19" s="99" t="s">
        <v>105</v>
      </c>
      <c r="D19" s="100" t="s">
        <v>93</v>
      </c>
      <c r="E19" s="101">
        <v>10</v>
      </c>
      <c r="F19" s="102">
        <f t="shared" ref="F19:F20" si="10">E19/E$7</f>
        <v>0.05</v>
      </c>
      <c r="G19" s="101">
        <v>10</v>
      </c>
      <c r="H19" s="102">
        <f t="shared" si="8"/>
        <v>5.5555555555555552E-2</v>
      </c>
      <c r="I19" s="101">
        <v>10</v>
      </c>
      <c r="J19" s="102">
        <f t="shared" ref="J19" si="11">I19/I$7</f>
        <v>5.5555555555555552E-2</v>
      </c>
      <c r="K19" s="103" t="s">
        <v>136</v>
      </c>
      <c r="L19" s="104"/>
    </row>
    <row r="20" spans="1:24" ht="45" customHeight="1" x14ac:dyDescent="0.3">
      <c r="A20" s="51" t="s">
        <v>36</v>
      </c>
      <c r="B20" s="64">
        <v>2.2000000000000002</v>
      </c>
      <c r="C20" s="71" t="s">
        <v>104</v>
      </c>
      <c r="D20" s="72" t="s">
        <v>93</v>
      </c>
      <c r="E20" s="94">
        <v>10</v>
      </c>
      <c r="F20" s="89">
        <f t="shared" si="10"/>
        <v>0.05</v>
      </c>
      <c r="G20" s="94">
        <v>10</v>
      </c>
      <c r="H20" s="89">
        <f t="shared" si="8"/>
        <v>5.5555555555555552E-2</v>
      </c>
      <c r="I20" s="94">
        <v>10</v>
      </c>
      <c r="J20" s="89">
        <f t="shared" ref="J20" si="12">I20/I$7</f>
        <v>5.5555555555555552E-2</v>
      </c>
      <c r="K20" s="65" t="s">
        <v>137</v>
      </c>
      <c r="L20" s="65" t="s">
        <v>103</v>
      </c>
    </row>
    <row r="21" spans="1:24" ht="15" customHeight="1" x14ac:dyDescent="0.3">
      <c r="A21" s="55"/>
      <c r="B21" s="95"/>
      <c r="C21" s="119"/>
      <c r="D21" s="120"/>
      <c r="E21" s="121"/>
      <c r="F21" s="122"/>
      <c r="G21" s="121"/>
      <c r="H21" s="122"/>
      <c r="I21" s="121"/>
      <c r="J21" s="122"/>
      <c r="K21" s="96"/>
      <c r="L21" s="96"/>
    </row>
    <row r="22" spans="1:24" ht="25" customHeight="1" x14ac:dyDescent="0.3">
      <c r="A22" s="49">
        <v>3</v>
      </c>
      <c r="B22" s="115">
        <v>3</v>
      </c>
      <c r="C22" s="116" t="s">
        <v>89</v>
      </c>
      <c r="D22" s="116"/>
      <c r="E22" s="117">
        <f>E23+E24+E28</f>
        <v>60</v>
      </c>
      <c r="F22" s="123">
        <f t="shared" ref="F22" si="13">E22/E$7</f>
        <v>0.3</v>
      </c>
      <c r="G22" s="117">
        <f>G23+G24+G28</f>
        <v>53</v>
      </c>
      <c r="H22" s="123">
        <f t="shared" si="8"/>
        <v>0.29444444444444445</v>
      </c>
      <c r="I22" s="117">
        <f>I23+I24+I28</f>
        <v>53</v>
      </c>
      <c r="J22" s="123">
        <f t="shared" ref="J22" si="14">I22/I$7</f>
        <v>0.29444444444444445</v>
      </c>
      <c r="K22" s="116"/>
      <c r="L22" s="124"/>
    </row>
    <row r="23" spans="1:24" ht="30" customHeight="1" x14ac:dyDescent="0.3">
      <c r="A23" s="51" t="s">
        <v>35</v>
      </c>
      <c r="B23" s="98">
        <v>3.1</v>
      </c>
      <c r="C23" s="99" t="s">
        <v>102</v>
      </c>
      <c r="D23" s="100" t="s">
        <v>93</v>
      </c>
      <c r="E23" s="101">
        <v>15</v>
      </c>
      <c r="F23" s="102">
        <f t="shared" ref="F23:H26" si="15">E23/E$7</f>
        <v>7.4999999999999997E-2</v>
      </c>
      <c r="G23" s="101">
        <v>15</v>
      </c>
      <c r="H23" s="102">
        <f t="shared" si="8"/>
        <v>8.3333333333333329E-2</v>
      </c>
      <c r="I23" s="101">
        <v>15</v>
      </c>
      <c r="J23" s="102">
        <f t="shared" ref="J23" si="16">I23/I$7</f>
        <v>8.3333333333333329E-2</v>
      </c>
      <c r="K23" s="103" t="s">
        <v>146</v>
      </c>
      <c r="L23" s="125" t="s">
        <v>154</v>
      </c>
    </row>
    <row r="24" spans="1:24" ht="30" customHeight="1" x14ac:dyDescent="0.3">
      <c r="A24" s="15"/>
      <c r="B24" s="75">
        <v>3.2</v>
      </c>
      <c r="C24" s="76" t="s">
        <v>110</v>
      </c>
      <c r="D24" s="77"/>
      <c r="E24" s="93">
        <f>SUM(E25:E26)</f>
        <v>20</v>
      </c>
      <c r="F24" s="91">
        <f t="shared" si="15"/>
        <v>0.1</v>
      </c>
      <c r="G24" s="93">
        <f>SUM(G25:G26)</f>
        <v>20</v>
      </c>
      <c r="H24" s="91">
        <f t="shared" si="15"/>
        <v>0.1111111111111111</v>
      </c>
      <c r="I24" s="93">
        <f>SUM(I25:I26)</f>
        <v>20</v>
      </c>
      <c r="J24" s="91">
        <f t="shared" ref="J24" si="17">I24/I$7</f>
        <v>0.1111111111111111</v>
      </c>
      <c r="K24" s="79"/>
      <c r="L24" s="68"/>
    </row>
    <row r="25" spans="1:24" ht="25" customHeight="1" x14ac:dyDescent="0.3">
      <c r="A25" s="51" t="s">
        <v>36</v>
      </c>
      <c r="B25" s="64"/>
      <c r="C25" s="71" t="s">
        <v>101</v>
      </c>
      <c r="D25" s="72" t="s">
        <v>93</v>
      </c>
      <c r="E25" s="94">
        <v>10</v>
      </c>
      <c r="F25" s="89">
        <f t="shared" si="15"/>
        <v>0.05</v>
      </c>
      <c r="G25" s="94">
        <v>10</v>
      </c>
      <c r="H25" s="89">
        <f t="shared" ref="H25:J25" si="18">G25/G$7</f>
        <v>5.5555555555555552E-2</v>
      </c>
      <c r="I25" s="94">
        <v>10</v>
      </c>
      <c r="J25" s="89">
        <f t="shared" si="18"/>
        <v>5.5555555555555552E-2</v>
      </c>
      <c r="K25" s="510" t="s">
        <v>138</v>
      </c>
      <c r="L25" s="68"/>
    </row>
    <row r="26" spans="1:24" ht="25" customHeight="1" x14ac:dyDescent="0.3">
      <c r="A26" s="51" t="s">
        <v>36</v>
      </c>
      <c r="B26" s="64"/>
      <c r="C26" s="71" t="s">
        <v>100</v>
      </c>
      <c r="D26" s="72" t="s">
        <v>93</v>
      </c>
      <c r="E26" s="94">
        <v>10</v>
      </c>
      <c r="F26" s="89">
        <f t="shared" si="15"/>
        <v>0.05</v>
      </c>
      <c r="G26" s="94">
        <v>10</v>
      </c>
      <c r="H26" s="89">
        <f t="shared" ref="H26:H28" si="19">G26/G$7</f>
        <v>5.5555555555555552E-2</v>
      </c>
      <c r="I26" s="94">
        <v>10</v>
      </c>
      <c r="J26" s="89">
        <f t="shared" ref="J26" si="20">I26/I$7</f>
        <v>5.5555555555555552E-2</v>
      </c>
      <c r="K26" s="510"/>
      <c r="L26" s="68"/>
    </row>
    <row r="27" spans="1:24" ht="15" customHeight="1" x14ac:dyDescent="0.3">
      <c r="A27" s="55"/>
      <c r="B27" s="64"/>
      <c r="C27" s="71"/>
      <c r="D27" s="72"/>
      <c r="E27" s="94"/>
      <c r="F27" s="90"/>
      <c r="G27" s="94"/>
      <c r="H27" s="90"/>
      <c r="I27" s="94"/>
      <c r="J27" s="90"/>
      <c r="K27" s="65"/>
      <c r="L27" s="68"/>
    </row>
    <row r="28" spans="1:24" ht="30" customHeight="1" x14ac:dyDescent="0.3">
      <c r="A28" s="55" t="s">
        <v>34</v>
      </c>
      <c r="B28" s="64">
        <v>3.3</v>
      </c>
      <c r="C28" s="71" t="s">
        <v>111</v>
      </c>
      <c r="D28" s="72" t="s">
        <v>93</v>
      </c>
      <c r="E28" s="94">
        <v>25</v>
      </c>
      <c r="F28" s="89">
        <f t="shared" ref="F28:H35" si="21">E28/E$7</f>
        <v>0.125</v>
      </c>
      <c r="G28" s="94">
        <v>18</v>
      </c>
      <c r="H28" s="89">
        <f t="shared" si="19"/>
        <v>0.1</v>
      </c>
      <c r="I28" s="94">
        <v>18</v>
      </c>
      <c r="J28" s="89">
        <f t="shared" ref="J28" si="22">I28/I$7</f>
        <v>0.1</v>
      </c>
      <c r="K28" s="80" t="s">
        <v>122</v>
      </c>
      <c r="L28" s="68"/>
    </row>
    <row r="29" spans="1:24" ht="15" customHeight="1" x14ac:dyDescent="0.3">
      <c r="A29" s="55"/>
      <c r="B29" s="64"/>
      <c r="C29" s="71"/>
      <c r="D29" s="72"/>
      <c r="E29" s="94"/>
      <c r="F29" s="90"/>
      <c r="G29" s="94"/>
      <c r="H29" s="90"/>
      <c r="I29" s="94"/>
      <c r="J29" s="90"/>
      <c r="K29" s="80"/>
      <c r="L29" s="68"/>
    </row>
    <row r="30" spans="1:24" ht="25" customHeight="1" x14ac:dyDescent="0.3">
      <c r="A30" s="49">
        <v>5</v>
      </c>
      <c r="B30" s="115">
        <v>4</v>
      </c>
      <c r="C30" s="116" t="s">
        <v>98</v>
      </c>
      <c r="D30" s="116"/>
      <c r="E30" s="117">
        <f>E31+E37</f>
        <v>65</v>
      </c>
      <c r="F30" s="123">
        <f t="shared" si="21"/>
        <v>0.32500000000000001</v>
      </c>
      <c r="G30" s="117">
        <f>G31+G37</f>
        <v>52</v>
      </c>
      <c r="H30" s="123">
        <f t="shared" si="21"/>
        <v>0.28888888888888886</v>
      </c>
      <c r="I30" s="117">
        <f>I31+I37</f>
        <v>52</v>
      </c>
      <c r="J30" s="123">
        <f t="shared" ref="J30" si="23">I30/I$7</f>
        <v>0.28888888888888886</v>
      </c>
      <c r="K30" s="116"/>
      <c r="L30" s="124"/>
    </row>
    <row r="31" spans="1:24" s="56" customFormat="1" ht="25" customHeight="1" x14ac:dyDescent="0.3">
      <c r="A31" s="59"/>
      <c r="B31" s="66">
        <v>4.0999999999999996</v>
      </c>
      <c r="C31" s="76" t="s">
        <v>97</v>
      </c>
      <c r="D31" s="79"/>
      <c r="E31" s="93">
        <f>SUM(E32:E35)</f>
        <v>20</v>
      </c>
      <c r="F31" s="91">
        <f t="shared" si="21"/>
        <v>0.1</v>
      </c>
      <c r="G31" s="93">
        <f>SUM(G32:G35)</f>
        <v>20</v>
      </c>
      <c r="H31" s="91">
        <f t="shared" ref="H31:J31" si="24">G31/G$7</f>
        <v>0.1111111111111111</v>
      </c>
      <c r="I31" s="93">
        <f>SUM(I32:I35)</f>
        <v>20</v>
      </c>
      <c r="J31" s="91">
        <f t="shared" si="24"/>
        <v>0.1111111111111111</v>
      </c>
      <c r="K31" s="81"/>
      <c r="L31" s="81"/>
    </row>
    <row r="32" spans="1:24" ht="75" customHeight="1" x14ac:dyDescent="0.3">
      <c r="A32" s="15" t="s">
        <v>33</v>
      </c>
      <c r="B32" s="72"/>
      <c r="C32" s="71" t="s">
        <v>96</v>
      </c>
      <c r="D32" s="72" t="s">
        <v>93</v>
      </c>
      <c r="E32" s="94">
        <v>5</v>
      </c>
      <c r="F32" s="89">
        <f t="shared" si="21"/>
        <v>2.5000000000000001E-2</v>
      </c>
      <c r="G32" s="94">
        <v>5</v>
      </c>
      <c r="H32" s="89">
        <f t="shared" ref="H32:J32" si="25">G32/G$7</f>
        <v>2.7777777777777776E-2</v>
      </c>
      <c r="I32" s="94">
        <v>5</v>
      </c>
      <c r="J32" s="89">
        <f t="shared" si="25"/>
        <v>2.7777777777777776E-2</v>
      </c>
      <c r="K32" s="82" t="s">
        <v>144</v>
      </c>
      <c r="L32" s="83" t="s">
        <v>156</v>
      </c>
    </row>
    <row r="33" spans="1:12" ht="60" customHeight="1" x14ac:dyDescent="0.3">
      <c r="A33" s="15" t="s">
        <v>33</v>
      </c>
      <c r="B33" s="72"/>
      <c r="C33" s="71" t="s">
        <v>135</v>
      </c>
      <c r="D33" s="72" t="s">
        <v>93</v>
      </c>
      <c r="E33" s="94">
        <v>5</v>
      </c>
      <c r="F33" s="89">
        <f t="shared" si="21"/>
        <v>2.5000000000000001E-2</v>
      </c>
      <c r="G33" s="94">
        <v>5</v>
      </c>
      <c r="H33" s="89">
        <f t="shared" ref="H33:J33" si="26">G33/G$7</f>
        <v>2.7777777777777776E-2</v>
      </c>
      <c r="I33" s="94">
        <v>5</v>
      </c>
      <c r="J33" s="89">
        <f t="shared" si="26"/>
        <v>2.7777777777777776E-2</v>
      </c>
      <c r="K33" s="84" t="s">
        <v>157</v>
      </c>
      <c r="L33" s="83"/>
    </row>
    <row r="34" spans="1:12" ht="45" customHeight="1" x14ac:dyDescent="0.3">
      <c r="A34" s="51" t="s">
        <v>33</v>
      </c>
      <c r="B34" s="72"/>
      <c r="C34" s="71" t="s">
        <v>95</v>
      </c>
      <c r="D34" s="72" t="s">
        <v>93</v>
      </c>
      <c r="E34" s="94">
        <v>5</v>
      </c>
      <c r="F34" s="89">
        <f t="shared" si="21"/>
        <v>2.5000000000000001E-2</v>
      </c>
      <c r="G34" s="94">
        <v>5</v>
      </c>
      <c r="H34" s="89">
        <f t="shared" ref="H34:J34" si="27">G34/G$7</f>
        <v>2.7777777777777776E-2</v>
      </c>
      <c r="I34" s="94">
        <v>5</v>
      </c>
      <c r="J34" s="89">
        <f t="shared" si="27"/>
        <v>2.7777777777777776E-2</v>
      </c>
      <c r="K34" s="83" t="s">
        <v>139</v>
      </c>
      <c r="L34" s="85"/>
    </row>
    <row r="35" spans="1:12" s="50" customFormat="1" ht="30" customHeight="1" x14ac:dyDescent="0.3">
      <c r="A35" s="55" t="s">
        <v>33</v>
      </c>
      <c r="B35" s="72"/>
      <c r="C35" s="71" t="s">
        <v>143</v>
      </c>
      <c r="D35" s="72" t="s">
        <v>93</v>
      </c>
      <c r="E35" s="94">
        <v>5</v>
      </c>
      <c r="F35" s="89">
        <f t="shared" si="21"/>
        <v>2.5000000000000001E-2</v>
      </c>
      <c r="G35" s="94">
        <v>5</v>
      </c>
      <c r="H35" s="89">
        <f t="shared" ref="H35:J35" si="28">G35/G$7</f>
        <v>2.7777777777777776E-2</v>
      </c>
      <c r="I35" s="94">
        <v>5</v>
      </c>
      <c r="J35" s="89">
        <f t="shared" si="28"/>
        <v>2.7777777777777776E-2</v>
      </c>
      <c r="K35" s="83" t="s">
        <v>145</v>
      </c>
      <c r="L35" s="73"/>
    </row>
    <row r="36" spans="1:12" ht="20.149999999999999" customHeight="1" x14ac:dyDescent="0.3">
      <c r="A36" s="5"/>
      <c r="B36" s="73"/>
      <c r="C36" s="86"/>
      <c r="D36" s="86"/>
      <c r="E36" s="94"/>
      <c r="F36" s="92"/>
      <c r="G36" s="94"/>
      <c r="H36" s="92"/>
      <c r="I36" s="94"/>
      <c r="J36" s="92"/>
      <c r="K36" s="68"/>
      <c r="L36" s="68"/>
    </row>
    <row r="37" spans="1:12" ht="30" customHeight="1" x14ac:dyDescent="0.3">
      <c r="A37" s="15" t="s">
        <v>34</v>
      </c>
      <c r="B37" s="72">
        <v>4.2</v>
      </c>
      <c r="C37" s="65" t="s">
        <v>112</v>
      </c>
      <c r="D37" s="87" t="s">
        <v>93</v>
      </c>
      <c r="E37" s="94">
        <f>40+5</f>
        <v>45</v>
      </c>
      <c r="F37" s="89">
        <f>E37/E$7</f>
        <v>0.22500000000000001</v>
      </c>
      <c r="G37" s="94">
        <f>27+5</f>
        <v>32</v>
      </c>
      <c r="H37" s="89">
        <f t="shared" ref="H37:J37" si="29">G37/G$7</f>
        <v>0.17777777777777778</v>
      </c>
      <c r="I37" s="94">
        <f>27+5</f>
        <v>32</v>
      </c>
      <c r="J37" s="89">
        <f t="shared" si="29"/>
        <v>0.17777777777777778</v>
      </c>
      <c r="K37" s="80" t="s">
        <v>123</v>
      </c>
      <c r="L37" s="68"/>
    </row>
    <row r="38" spans="1:12" ht="20.149999999999999" customHeight="1" x14ac:dyDescent="0.3"/>
    <row r="39" spans="1:12" ht="20.149999999999999" customHeight="1" x14ac:dyDescent="0.3"/>
    <row r="40" spans="1:12" ht="20.149999999999999" customHeight="1" x14ac:dyDescent="0.3"/>
  </sheetData>
  <autoFilter ref="C6:J36" xr:uid="{00000000-0009-0000-0000-000003000000}"/>
  <mergeCells count="7">
    <mergeCell ref="A2:C2"/>
    <mergeCell ref="A3:C3"/>
    <mergeCell ref="K25:K26"/>
    <mergeCell ref="F4:H4"/>
    <mergeCell ref="E5:F5"/>
    <mergeCell ref="G5:H5"/>
    <mergeCell ref="I5:J5"/>
  </mergeCells>
  <hyperlinks>
    <hyperlink ref="K37" location="'דוגמאות ליוזמות מוסדיות'!B9" display="'דוגמאות ליוזמות מוסדיות'!B9" xr:uid="{00000000-0004-0000-0300-000000000000}"/>
    <hyperlink ref="K28" location="'דוגמאות ליוזמות מוסדיות'!B4" display="ראו דוגמאות ליוזמות כאמור בקישור הבא." xr:uid="{00000000-0004-0000-0300-000001000000}"/>
  </hyperlinks>
  <printOptions horizontalCentered="1" gridLines="1"/>
  <pageMargins left="0" right="0" top="0.59055118110236227" bottom="0.39370078740157483" header="0.11811023622047245" footer="0.11811023622047245"/>
  <pageSetup scale="75" orientation="landscape" horizontalDpi="300" verticalDpi="300" r:id="rId1"/>
  <headerFooter>
    <oddHeader>&amp;L&amp;P&amp;' / &amp;N</oddHeader>
    <oddFooter>&amp;L&amp;F&amp;R&amp;D</oddFooter>
  </headerFooter>
  <rowBreaks count="2" manualBreakCount="2">
    <brk id="21" max="16383" man="1"/>
    <brk id="29"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FCA1-51B4-4507-BC3A-A61182B7C41E}">
  <dimension ref="A1:V60"/>
  <sheetViews>
    <sheetView rightToLeft="1" zoomScale="85" zoomScaleNormal="85" workbookViewId="0">
      <pane xSplit="4" ySplit="12" topLeftCell="E13" activePane="bottomRight" state="frozen"/>
      <selection activeCell="B7" sqref="B7:C9"/>
      <selection pane="topRight" activeCell="B7" sqref="B7:C9"/>
      <selection pane="bottomLeft" activeCell="B7" sqref="B7:C9"/>
      <selection pane="bottomRight" activeCell="E13" sqref="E13"/>
    </sheetView>
  </sheetViews>
  <sheetFormatPr defaultColWidth="9" defaultRowHeight="14" x14ac:dyDescent="0.3"/>
  <cols>
    <col min="1" max="1" width="3.58203125" style="196" customWidth="1"/>
    <col min="2" max="3" width="7.58203125" style="194" customWidth="1"/>
    <col min="4" max="4" width="45.58203125" style="194" customWidth="1"/>
    <col min="5" max="9" width="8.58203125" style="181" customWidth="1"/>
    <col min="10" max="10" width="9" style="181"/>
    <col min="11" max="11" width="12.58203125" style="196" customWidth="1"/>
    <col min="12" max="12" width="9" style="196"/>
    <col min="13" max="16" width="12.58203125" style="196" customWidth="1"/>
    <col min="17" max="22" width="9" style="196"/>
    <col min="23" max="16384" width="9" style="181"/>
  </cols>
  <sheetData>
    <row r="1" spans="1:22" ht="20.149999999999999" customHeight="1" x14ac:dyDescent="0.35">
      <c r="A1" s="192"/>
      <c r="B1" s="196"/>
      <c r="C1" s="560" t="s">
        <v>0</v>
      </c>
      <c r="D1" s="560"/>
      <c r="E1" s="192"/>
      <c r="F1" s="192"/>
      <c r="G1" s="192"/>
      <c r="H1" s="192"/>
      <c r="I1" s="192"/>
      <c r="J1" s="192"/>
      <c r="K1" s="379"/>
    </row>
    <row r="2" spans="1:22" ht="20.149999999999999" customHeight="1" x14ac:dyDescent="0.35">
      <c r="A2" s="192"/>
      <c r="B2" s="196"/>
      <c r="C2" s="560" t="s">
        <v>263</v>
      </c>
      <c r="D2" s="560"/>
      <c r="E2" s="192"/>
      <c r="F2" s="192"/>
      <c r="G2" s="192"/>
      <c r="H2" s="192"/>
      <c r="I2" s="192"/>
      <c r="J2" s="192"/>
      <c r="K2" s="380"/>
    </row>
    <row r="3" spans="1:22" ht="20.149999999999999" customHeight="1" x14ac:dyDescent="0.4">
      <c r="A3" s="192"/>
      <c r="B3" s="196"/>
      <c r="C3" s="552" t="s">
        <v>91</v>
      </c>
      <c r="D3" s="552"/>
      <c r="E3" s="197"/>
      <c r="F3" s="192"/>
      <c r="G3" s="192"/>
      <c r="H3" s="192"/>
      <c r="I3" s="192"/>
      <c r="J3" s="192"/>
      <c r="K3" s="381"/>
    </row>
    <row r="4" spans="1:22" ht="20.149999999999999" customHeight="1" x14ac:dyDescent="0.4">
      <c r="A4" s="192"/>
      <c r="B4" s="382"/>
      <c r="C4" s="552"/>
      <c r="D4" s="552"/>
      <c r="E4" s="197"/>
      <c r="F4" s="192"/>
      <c r="G4" s="192"/>
      <c r="H4" s="192"/>
      <c r="I4" s="192"/>
      <c r="J4" s="192"/>
      <c r="K4" s="381"/>
    </row>
    <row r="5" spans="1:22" ht="25" customHeight="1" x14ac:dyDescent="0.4">
      <c r="A5" s="192"/>
      <c r="B5" s="382"/>
      <c r="C5" s="529">
        <f>'דף פתיחה'!$L$4</f>
        <v>0</v>
      </c>
      <c r="D5" s="529"/>
      <c r="E5" s="197"/>
      <c r="F5" s="192"/>
      <c r="G5" s="192"/>
      <c r="H5" s="192"/>
      <c r="I5" s="192"/>
      <c r="J5" s="192"/>
      <c r="K5" s="381"/>
    </row>
    <row r="6" spans="1:22" s="178" customFormat="1" ht="20.149999999999999" customHeight="1" x14ac:dyDescent="0.4">
      <c r="A6" s="192"/>
      <c r="B6" s="382"/>
      <c r="C6" s="602"/>
      <c r="D6" s="602"/>
      <c r="E6" s="197"/>
      <c r="F6" s="192"/>
      <c r="G6" s="192"/>
      <c r="H6" s="192"/>
      <c r="I6" s="192"/>
      <c r="J6" s="192"/>
      <c r="K6" s="381"/>
      <c r="L6" s="192"/>
      <c r="M6" s="192"/>
      <c r="N6" s="192"/>
      <c r="O6" s="192"/>
      <c r="P6" s="192"/>
      <c r="Q6" s="192"/>
      <c r="R6" s="192"/>
      <c r="S6" s="192"/>
      <c r="T6" s="192"/>
      <c r="U6" s="192"/>
      <c r="V6" s="192"/>
    </row>
    <row r="7" spans="1:22" ht="20.149999999999999" customHeight="1" x14ac:dyDescent="0.4">
      <c r="A7" s="192"/>
      <c r="B7" s="382"/>
      <c r="C7" s="560" t="s">
        <v>315</v>
      </c>
      <c r="D7" s="560"/>
      <c r="E7" s="197"/>
      <c r="F7" s="192"/>
      <c r="G7" s="192"/>
      <c r="H7" s="192"/>
      <c r="I7" s="192"/>
      <c r="J7" s="192"/>
      <c r="K7" s="381"/>
    </row>
    <row r="8" spans="1:22" ht="20.149999999999999" customHeight="1" x14ac:dyDescent="0.35">
      <c r="A8" s="192"/>
      <c r="B8" s="201"/>
      <c r="C8" s="551"/>
      <c r="D8" s="551"/>
      <c r="E8" s="192"/>
      <c r="F8" s="192"/>
      <c r="G8" s="192"/>
      <c r="H8" s="192"/>
      <c r="I8" s="192"/>
      <c r="J8" s="192"/>
      <c r="K8" s="381"/>
    </row>
    <row r="9" spans="1:22" ht="20.149999999999999" customHeight="1" x14ac:dyDescent="0.3">
      <c r="A9" s="326"/>
      <c r="B9" s="226"/>
      <c r="C9" s="227"/>
      <c r="D9" s="227"/>
      <c r="E9" s="563" t="s">
        <v>193</v>
      </c>
      <c r="F9" s="563"/>
      <c r="G9" s="563"/>
      <c r="H9" s="563"/>
      <c r="I9" s="563"/>
      <c r="J9" s="564"/>
      <c r="K9" s="603" t="s">
        <v>273</v>
      </c>
    </row>
    <row r="10" spans="1:22" ht="35.15" customHeight="1" x14ac:dyDescent="0.3">
      <c r="A10" s="326"/>
      <c r="B10" s="228"/>
      <c r="C10" s="561"/>
      <c r="D10" s="562"/>
      <c r="E10" s="229" t="s">
        <v>185</v>
      </c>
      <c r="F10" s="229" t="s">
        <v>188</v>
      </c>
      <c r="G10" s="229" t="s">
        <v>189</v>
      </c>
      <c r="H10" s="229" t="s">
        <v>190</v>
      </c>
      <c r="I10" s="229" t="s">
        <v>191</v>
      </c>
      <c r="J10" s="230" t="s">
        <v>192</v>
      </c>
      <c r="K10" s="604"/>
    </row>
    <row r="11" spans="1:22" ht="30" customHeight="1" x14ac:dyDescent="0.3">
      <c r="A11" s="326"/>
      <c r="B11" s="231"/>
      <c r="C11" s="561"/>
      <c r="D11" s="562"/>
      <c r="E11" s="232" t="s">
        <v>187</v>
      </c>
      <c r="F11" s="196"/>
      <c r="G11" s="196"/>
      <c r="H11" s="196"/>
      <c r="I11" s="196"/>
      <c r="J11" s="233"/>
      <c r="K11" s="233"/>
    </row>
    <row r="12" spans="1:22" s="284" customFormat="1" ht="25" customHeight="1" x14ac:dyDescent="0.3">
      <c r="A12" s="369"/>
      <c r="B12" s="235"/>
      <c r="C12" s="567" t="s">
        <v>140</v>
      </c>
      <c r="D12" s="567"/>
      <c r="E12" s="236"/>
      <c r="F12" s="237"/>
      <c r="G12" s="237"/>
      <c r="H12" s="237"/>
      <c r="I12" s="237"/>
      <c r="J12" s="238"/>
      <c r="K12" s="238"/>
      <c r="L12" s="240"/>
      <c r="M12" s="240"/>
      <c r="N12" s="240"/>
      <c r="O12" s="240"/>
      <c r="P12" s="240"/>
      <c r="Q12" s="240"/>
      <c r="R12" s="240"/>
      <c r="S12" s="240"/>
      <c r="T12" s="240"/>
      <c r="U12" s="240"/>
      <c r="V12" s="240"/>
    </row>
    <row r="13" spans="1:22" s="284" customFormat="1" ht="25" customHeight="1" x14ac:dyDescent="0.3">
      <c r="A13" s="369"/>
      <c r="B13" s="244"/>
      <c r="C13" s="204">
        <v>1.1000000000000001</v>
      </c>
      <c r="D13" s="383" t="s">
        <v>236</v>
      </c>
      <c r="E13" s="384"/>
      <c r="F13" s="384"/>
      <c r="G13" s="384"/>
      <c r="H13" s="384"/>
      <c r="I13" s="384"/>
      <c r="J13" s="385"/>
      <c r="K13" s="386"/>
      <c r="L13" s="240"/>
      <c r="M13" s="240"/>
      <c r="N13" s="240"/>
      <c r="O13" s="240"/>
      <c r="P13" s="240"/>
      <c r="Q13" s="240"/>
      <c r="R13" s="240"/>
      <c r="S13" s="240"/>
      <c r="T13" s="240"/>
      <c r="U13" s="240"/>
      <c r="V13" s="240"/>
    </row>
    <row r="14" spans="1:22" s="284" customFormat="1" ht="25" customHeight="1" x14ac:dyDescent="0.3">
      <c r="A14" s="369"/>
      <c r="B14" s="244"/>
      <c r="C14" s="391"/>
      <c r="D14" s="240" t="s">
        <v>287</v>
      </c>
      <c r="E14" s="374" t="s">
        <v>290</v>
      </c>
      <c r="F14" s="374" t="s">
        <v>290</v>
      </c>
      <c r="G14" s="374" t="s">
        <v>290</v>
      </c>
      <c r="H14" s="374" t="s">
        <v>290</v>
      </c>
      <c r="I14" s="374" t="s">
        <v>290</v>
      </c>
      <c r="J14" s="406" t="s">
        <v>290</v>
      </c>
      <c r="K14" s="404" t="s">
        <v>276</v>
      </c>
      <c r="L14" s="240"/>
      <c r="M14" s="307" t="s">
        <v>290</v>
      </c>
      <c r="N14" s="307">
        <v>0</v>
      </c>
      <c r="O14" s="307">
        <v>1</v>
      </c>
      <c r="P14" s="240"/>
      <c r="Q14" s="240"/>
      <c r="R14" s="240"/>
      <c r="S14" s="240"/>
      <c r="T14" s="240"/>
      <c r="U14" s="240"/>
      <c r="V14" s="240"/>
    </row>
    <row r="15" spans="1:22" s="284" customFormat="1" ht="25" customHeight="1" x14ac:dyDescent="0.3">
      <c r="A15" s="369"/>
      <c r="B15" s="244"/>
      <c r="C15" s="391"/>
      <c r="D15" s="240" t="s">
        <v>288</v>
      </c>
      <c r="E15" s="374" t="s">
        <v>290</v>
      </c>
      <c r="F15" s="374" t="s">
        <v>290</v>
      </c>
      <c r="G15" s="374" t="s">
        <v>290</v>
      </c>
      <c r="H15" s="374" t="s">
        <v>290</v>
      </c>
      <c r="I15" s="374" t="s">
        <v>290</v>
      </c>
      <c r="J15" s="406" t="s">
        <v>290</v>
      </c>
      <c r="K15" s="404" t="s">
        <v>276</v>
      </c>
      <c r="L15" s="240"/>
      <c r="M15" s="307" t="s">
        <v>290</v>
      </c>
      <c r="N15" s="307">
        <v>0</v>
      </c>
      <c r="O15" s="307">
        <v>1</v>
      </c>
      <c r="P15" s="240"/>
      <c r="Q15" s="240"/>
      <c r="R15" s="240"/>
      <c r="S15" s="240"/>
      <c r="T15" s="240"/>
      <c r="U15" s="240"/>
      <c r="V15" s="240"/>
    </row>
    <row r="16" spans="1:22" s="284" customFormat="1" ht="25" customHeight="1" x14ac:dyDescent="0.3">
      <c r="A16" s="369"/>
      <c r="B16" s="244"/>
      <c r="C16" s="393"/>
      <c r="D16" s="403" t="s">
        <v>289</v>
      </c>
      <c r="E16" s="375" t="s">
        <v>290</v>
      </c>
      <c r="F16" s="375" t="s">
        <v>290</v>
      </c>
      <c r="G16" s="375" t="s">
        <v>290</v>
      </c>
      <c r="H16" s="375" t="s">
        <v>290</v>
      </c>
      <c r="I16" s="375" t="s">
        <v>290</v>
      </c>
      <c r="J16" s="407" t="s">
        <v>290</v>
      </c>
      <c r="K16" s="405" t="s">
        <v>276</v>
      </c>
      <c r="L16" s="240"/>
      <c r="M16" s="307" t="s">
        <v>290</v>
      </c>
      <c r="N16" s="307">
        <v>0</v>
      </c>
      <c r="O16" s="307">
        <v>1</v>
      </c>
      <c r="P16" s="240"/>
      <c r="Q16" s="240"/>
      <c r="R16" s="240"/>
      <c r="S16" s="240"/>
      <c r="T16" s="240"/>
      <c r="U16" s="240"/>
      <c r="V16" s="240"/>
    </row>
    <row r="17" spans="1:22" s="284" customFormat="1" ht="45" customHeight="1" x14ac:dyDescent="0.3">
      <c r="A17" s="369"/>
      <c r="B17" s="244"/>
      <c r="C17" s="204">
        <v>1.2</v>
      </c>
      <c r="D17" s="387" t="s">
        <v>335</v>
      </c>
      <c r="E17" s="384"/>
      <c r="F17" s="384"/>
      <c r="G17" s="384"/>
      <c r="H17" s="384"/>
      <c r="I17" s="384"/>
      <c r="J17" s="385"/>
      <c r="K17" s="386"/>
      <c r="L17" s="240"/>
      <c r="M17" s="240"/>
      <c r="N17" s="240"/>
      <c r="O17" s="240"/>
      <c r="P17" s="240"/>
      <c r="Q17" s="240"/>
      <c r="R17" s="240"/>
      <c r="S17" s="240"/>
      <c r="T17" s="240"/>
      <c r="U17" s="240"/>
      <c r="V17" s="240"/>
    </row>
    <row r="18" spans="1:22" s="284" customFormat="1" ht="25" customHeight="1" x14ac:dyDescent="0.3">
      <c r="A18" s="369"/>
      <c r="B18" s="244"/>
      <c r="C18" s="204"/>
      <c r="D18" s="208" t="s">
        <v>274</v>
      </c>
      <c r="E18" s="384">
        <f>E22+E26</f>
        <v>0</v>
      </c>
      <c r="F18" s="384">
        <f t="shared" ref="F18:J18" si="0">F22+F26</f>
        <v>0</v>
      </c>
      <c r="G18" s="384">
        <f t="shared" si="0"/>
        <v>0</v>
      </c>
      <c r="H18" s="384">
        <f t="shared" si="0"/>
        <v>0</v>
      </c>
      <c r="I18" s="384">
        <f t="shared" si="0"/>
        <v>0</v>
      </c>
      <c r="J18" s="385">
        <f t="shared" si="0"/>
        <v>0</v>
      </c>
      <c r="K18" s="386"/>
      <c r="L18" s="240"/>
      <c r="M18" s="575" t="s">
        <v>395</v>
      </c>
      <c r="N18" s="575"/>
      <c r="O18" s="575"/>
      <c r="P18" s="240"/>
      <c r="Q18" s="240"/>
      <c r="R18" s="240"/>
      <c r="S18" s="240"/>
      <c r="T18" s="240"/>
      <c r="U18" s="240"/>
      <c r="V18" s="240"/>
    </row>
    <row r="19" spans="1:22" s="284" customFormat="1" ht="25" customHeight="1" x14ac:dyDescent="0.3">
      <c r="A19" s="369"/>
      <c r="B19" s="244"/>
      <c r="C19" s="204"/>
      <c r="D19" s="208" t="s">
        <v>234</v>
      </c>
      <c r="E19" s="384">
        <f>E23+E27</f>
        <v>0</v>
      </c>
      <c r="F19" s="384">
        <f t="shared" ref="F19:J19" si="1">F23+F27</f>
        <v>0</v>
      </c>
      <c r="G19" s="384">
        <f t="shared" si="1"/>
        <v>0</v>
      </c>
      <c r="H19" s="384">
        <f t="shared" si="1"/>
        <v>0</v>
      </c>
      <c r="I19" s="384">
        <f t="shared" si="1"/>
        <v>0</v>
      </c>
      <c r="J19" s="385">
        <f t="shared" si="1"/>
        <v>0</v>
      </c>
      <c r="K19" s="386"/>
      <c r="L19" s="240"/>
      <c r="M19" s="575"/>
      <c r="N19" s="575"/>
      <c r="O19" s="575"/>
      <c r="P19" s="240"/>
      <c r="Q19" s="240"/>
      <c r="R19" s="240"/>
      <c r="S19" s="240"/>
      <c r="T19" s="240"/>
      <c r="U19" s="240"/>
      <c r="V19" s="240"/>
    </row>
    <row r="20" spans="1:22" s="284" customFormat="1" ht="25" customHeight="1" x14ac:dyDescent="0.3">
      <c r="A20" s="369"/>
      <c r="B20" s="244"/>
      <c r="C20" s="388"/>
      <c r="D20" s="389" t="s">
        <v>235</v>
      </c>
      <c r="E20" s="259" t="e">
        <f>E19/E18</f>
        <v>#DIV/0!</v>
      </c>
      <c r="F20" s="259" t="e">
        <f t="shared" ref="F20:J20" si="2">F19/F18</f>
        <v>#DIV/0!</v>
      </c>
      <c r="G20" s="259" t="e">
        <f t="shared" si="2"/>
        <v>#DIV/0!</v>
      </c>
      <c r="H20" s="259" t="e">
        <f t="shared" si="2"/>
        <v>#DIV/0!</v>
      </c>
      <c r="I20" s="259" t="e">
        <f t="shared" si="2"/>
        <v>#DIV/0!</v>
      </c>
      <c r="J20" s="260" t="e">
        <f t="shared" si="2"/>
        <v>#DIV/0!</v>
      </c>
      <c r="K20" s="390"/>
      <c r="L20" s="240"/>
      <c r="M20" s="240"/>
      <c r="N20" s="240"/>
      <c r="O20" s="240"/>
      <c r="P20" s="240"/>
      <c r="Q20" s="240"/>
      <c r="R20" s="240"/>
      <c r="S20" s="240"/>
      <c r="T20" s="240"/>
      <c r="U20" s="240"/>
      <c r="V20" s="240"/>
    </row>
    <row r="21" spans="1:22" s="284" customFormat="1" ht="30" customHeight="1" x14ac:dyDescent="0.3">
      <c r="A21" s="369"/>
      <c r="B21" s="244"/>
      <c r="C21" s="391"/>
      <c r="D21" s="392" t="s">
        <v>333</v>
      </c>
      <c r="E21" s="384"/>
      <c r="F21" s="384"/>
      <c r="G21" s="384"/>
      <c r="H21" s="384"/>
      <c r="I21" s="384"/>
      <c r="J21" s="385"/>
      <c r="K21" s="386"/>
      <c r="L21" s="240"/>
      <c r="M21" s="391"/>
      <c r="N21" s="391"/>
      <c r="O21" s="391"/>
      <c r="P21" s="391"/>
      <c r="Q21" s="240"/>
      <c r="R21" s="240"/>
      <c r="S21" s="240"/>
      <c r="T21" s="240"/>
      <c r="U21" s="240"/>
      <c r="V21" s="240"/>
    </row>
    <row r="22" spans="1:22" s="284" customFormat="1" ht="25" customHeight="1" x14ac:dyDescent="0.3">
      <c r="A22" s="369"/>
      <c r="B22" s="244"/>
      <c r="C22" s="391"/>
      <c r="D22" s="208" t="s">
        <v>274</v>
      </c>
      <c r="E22" s="376"/>
      <c r="F22" s="377"/>
      <c r="G22" s="377"/>
      <c r="H22" s="377"/>
      <c r="I22" s="377"/>
      <c r="J22" s="378"/>
      <c r="K22" s="404" t="s">
        <v>265</v>
      </c>
      <c r="L22" s="240"/>
      <c r="M22" s="240"/>
      <c r="N22" s="240"/>
      <c r="O22" s="240"/>
      <c r="P22" s="240"/>
      <c r="Q22" s="240"/>
      <c r="R22" s="240"/>
      <c r="S22" s="240"/>
      <c r="T22" s="240"/>
      <c r="U22" s="240"/>
      <c r="V22" s="240"/>
    </row>
    <row r="23" spans="1:22" s="284" customFormat="1" ht="25" customHeight="1" x14ac:dyDescent="0.3">
      <c r="A23" s="369"/>
      <c r="B23" s="244"/>
      <c r="C23" s="391"/>
      <c r="D23" s="208" t="s">
        <v>340</v>
      </c>
      <c r="E23" s="376"/>
      <c r="F23" s="377"/>
      <c r="G23" s="377"/>
      <c r="H23" s="377"/>
      <c r="I23" s="377"/>
      <c r="J23" s="378"/>
      <c r="K23" s="404" t="s">
        <v>265</v>
      </c>
      <c r="L23" s="240"/>
      <c r="M23" s="240"/>
      <c r="N23" s="240"/>
      <c r="O23" s="240"/>
      <c r="P23" s="240"/>
      <c r="Q23" s="240"/>
      <c r="R23" s="240"/>
      <c r="S23" s="240"/>
      <c r="T23" s="240"/>
      <c r="U23" s="240"/>
      <c r="V23" s="240"/>
    </row>
    <row r="24" spans="1:22" s="284" customFormat="1" ht="25" customHeight="1" x14ac:dyDescent="0.3">
      <c r="A24" s="369"/>
      <c r="B24" s="244"/>
      <c r="C24" s="393"/>
      <c r="D24" s="389" t="s">
        <v>235</v>
      </c>
      <c r="E24" s="259" t="e">
        <f>E23/E22</f>
        <v>#DIV/0!</v>
      </c>
      <c r="F24" s="259" t="e">
        <f t="shared" ref="F24:J24" si="3">F23/F22</f>
        <v>#DIV/0!</v>
      </c>
      <c r="G24" s="259" t="e">
        <f t="shared" si="3"/>
        <v>#DIV/0!</v>
      </c>
      <c r="H24" s="259" t="e">
        <f t="shared" si="3"/>
        <v>#DIV/0!</v>
      </c>
      <c r="I24" s="259" t="e">
        <f t="shared" si="3"/>
        <v>#DIV/0!</v>
      </c>
      <c r="J24" s="260" t="e">
        <f t="shared" si="3"/>
        <v>#DIV/0!</v>
      </c>
      <c r="K24" s="390"/>
      <c r="L24" s="240"/>
      <c r="M24" s="240"/>
      <c r="N24" s="240"/>
      <c r="O24" s="240"/>
      <c r="P24" s="240"/>
      <c r="Q24" s="240"/>
      <c r="R24" s="240"/>
      <c r="S24" s="240"/>
      <c r="T24" s="240"/>
      <c r="U24" s="240"/>
      <c r="V24" s="240"/>
    </row>
    <row r="25" spans="1:22" s="284" customFormat="1" ht="45" customHeight="1" x14ac:dyDescent="0.3">
      <c r="A25" s="369"/>
      <c r="B25" s="244"/>
      <c r="C25" s="391"/>
      <c r="D25" s="392" t="s">
        <v>334</v>
      </c>
      <c r="E25" s="384"/>
      <c r="F25" s="384"/>
      <c r="G25" s="384"/>
      <c r="H25" s="384"/>
      <c r="I25" s="384"/>
      <c r="J25" s="385"/>
      <c r="K25" s="386"/>
      <c r="L25" s="240"/>
      <c r="M25" s="391"/>
      <c r="N25" s="391"/>
      <c r="O25" s="391"/>
      <c r="P25" s="391"/>
      <c r="Q25" s="240"/>
      <c r="R25" s="240"/>
      <c r="S25" s="240"/>
      <c r="T25" s="240"/>
      <c r="U25" s="240"/>
      <c r="V25" s="240"/>
    </row>
    <row r="26" spans="1:22" s="284" customFormat="1" ht="25" customHeight="1" x14ac:dyDescent="0.3">
      <c r="A26" s="369"/>
      <c r="B26" s="244"/>
      <c r="C26" s="391"/>
      <c r="D26" s="208" t="s">
        <v>274</v>
      </c>
      <c r="E26" s="376"/>
      <c r="F26" s="377"/>
      <c r="G26" s="377"/>
      <c r="H26" s="377"/>
      <c r="I26" s="377"/>
      <c r="J26" s="378"/>
      <c r="K26" s="404" t="s">
        <v>265</v>
      </c>
      <c r="L26" s="240"/>
      <c r="M26" s="283"/>
      <c r="N26" s="283"/>
      <c r="O26" s="283"/>
      <c r="P26" s="240"/>
      <c r="Q26" s="240"/>
      <c r="R26" s="240"/>
      <c r="S26" s="240"/>
      <c r="T26" s="240"/>
      <c r="U26" s="240"/>
      <c r="V26" s="240"/>
    </row>
    <row r="27" spans="1:22" s="284" customFormat="1" ht="25" customHeight="1" x14ac:dyDescent="0.3">
      <c r="A27" s="369"/>
      <c r="B27" s="244"/>
      <c r="C27" s="391"/>
      <c r="D27" s="208" t="s">
        <v>234</v>
      </c>
      <c r="E27" s="376"/>
      <c r="F27" s="377"/>
      <c r="G27" s="377"/>
      <c r="H27" s="377"/>
      <c r="I27" s="377"/>
      <c r="J27" s="378"/>
      <c r="K27" s="404" t="s">
        <v>265</v>
      </c>
      <c r="L27" s="240"/>
      <c r="M27" s="283"/>
      <c r="N27" s="283"/>
      <c r="O27" s="283"/>
      <c r="P27" s="240"/>
      <c r="Q27" s="240"/>
      <c r="R27" s="240"/>
      <c r="S27" s="240"/>
      <c r="T27" s="240"/>
      <c r="U27" s="240"/>
      <c r="V27" s="240"/>
    </row>
    <row r="28" spans="1:22" s="284" customFormat="1" ht="25" customHeight="1" x14ac:dyDescent="0.3">
      <c r="A28" s="369"/>
      <c r="B28" s="216"/>
      <c r="C28" s="394"/>
      <c r="D28" s="389" t="s">
        <v>235</v>
      </c>
      <c r="E28" s="259" t="e">
        <f>E27/E26</f>
        <v>#DIV/0!</v>
      </c>
      <c r="F28" s="259" t="e">
        <f t="shared" ref="F28:J28" si="4">F27/F26</f>
        <v>#DIV/0!</v>
      </c>
      <c r="G28" s="259" t="e">
        <f t="shared" si="4"/>
        <v>#DIV/0!</v>
      </c>
      <c r="H28" s="259" t="e">
        <f t="shared" si="4"/>
        <v>#DIV/0!</v>
      </c>
      <c r="I28" s="259" t="e">
        <f t="shared" si="4"/>
        <v>#DIV/0!</v>
      </c>
      <c r="J28" s="260" t="e">
        <f t="shared" si="4"/>
        <v>#DIV/0!</v>
      </c>
      <c r="K28" s="390"/>
      <c r="L28" s="240"/>
      <c r="M28" s="240"/>
      <c r="N28" s="240"/>
      <c r="O28" s="240"/>
      <c r="P28" s="240"/>
      <c r="Q28" s="240"/>
      <c r="R28" s="240"/>
      <c r="S28" s="240"/>
      <c r="T28" s="240"/>
      <c r="U28" s="240"/>
      <c r="V28" s="240"/>
    </row>
    <row r="29" spans="1:22" s="284" customFormat="1" ht="25" customHeight="1" x14ac:dyDescent="0.3">
      <c r="A29" s="369"/>
      <c r="B29" s="244"/>
      <c r="C29" s="391"/>
      <c r="D29" s="272" t="s">
        <v>332</v>
      </c>
      <c r="E29" s="384"/>
      <c r="F29" s="384"/>
      <c r="G29" s="384"/>
      <c r="H29" s="384"/>
      <c r="I29" s="384"/>
      <c r="J29" s="385"/>
      <c r="K29" s="386"/>
      <c r="L29" s="240"/>
      <c r="M29" s="391"/>
      <c r="N29" s="391"/>
      <c r="O29" s="391"/>
      <c r="P29" s="391"/>
      <c r="Q29" s="240"/>
      <c r="R29" s="240"/>
      <c r="S29" s="240"/>
      <c r="T29" s="240"/>
      <c r="U29" s="240"/>
      <c r="V29" s="240"/>
    </row>
    <row r="30" spans="1:22" s="284" customFormat="1" ht="25" customHeight="1" x14ac:dyDescent="0.3">
      <c r="A30" s="369"/>
      <c r="B30" s="244"/>
      <c r="C30" s="391"/>
      <c r="D30" s="208" t="s">
        <v>274</v>
      </c>
      <c r="E30" s="376"/>
      <c r="F30" s="377"/>
      <c r="G30" s="377"/>
      <c r="H30" s="377"/>
      <c r="I30" s="377"/>
      <c r="J30" s="378"/>
      <c r="K30" s="404" t="s">
        <v>265</v>
      </c>
      <c r="L30" s="240"/>
      <c r="M30" s="240"/>
      <c r="N30" s="240"/>
      <c r="O30" s="240"/>
      <c r="P30" s="240"/>
      <c r="Q30" s="240"/>
      <c r="R30" s="240"/>
      <c r="S30" s="240"/>
      <c r="T30" s="240"/>
      <c r="U30" s="240"/>
      <c r="V30" s="240"/>
    </row>
    <row r="31" spans="1:22" s="284" customFormat="1" ht="25" customHeight="1" x14ac:dyDescent="0.3">
      <c r="A31" s="369"/>
      <c r="B31" s="244"/>
      <c r="C31" s="391"/>
      <c r="D31" s="208" t="s">
        <v>234</v>
      </c>
      <c r="E31" s="376"/>
      <c r="F31" s="377"/>
      <c r="G31" s="377"/>
      <c r="H31" s="377"/>
      <c r="I31" s="377"/>
      <c r="J31" s="378"/>
      <c r="K31" s="404" t="s">
        <v>265</v>
      </c>
      <c r="L31" s="240"/>
      <c r="M31" s="240"/>
      <c r="N31" s="240"/>
      <c r="O31" s="240"/>
      <c r="P31" s="240"/>
      <c r="Q31" s="240"/>
      <c r="R31" s="240"/>
      <c r="S31" s="240"/>
      <c r="T31" s="240"/>
      <c r="U31" s="240"/>
      <c r="V31" s="240"/>
    </row>
    <row r="32" spans="1:22" s="284" customFormat="1" ht="25" customHeight="1" x14ac:dyDescent="0.3">
      <c r="A32" s="369"/>
      <c r="B32" s="216"/>
      <c r="C32" s="394"/>
      <c r="D32" s="389" t="s">
        <v>235</v>
      </c>
      <c r="E32" s="259" t="e">
        <f>E31/E30</f>
        <v>#DIV/0!</v>
      </c>
      <c r="F32" s="259" t="e">
        <f t="shared" ref="F32:J32" si="5">F31/F30</f>
        <v>#DIV/0!</v>
      </c>
      <c r="G32" s="259" t="e">
        <f t="shared" si="5"/>
        <v>#DIV/0!</v>
      </c>
      <c r="H32" s="259" t="e">
        <f t="shared" si="5"/>
        <v>#DIV/0!</v>
      </c>
      <c r="I32" s="259" t="e">
        <f t="shared" si="5"/>
        <v>#DIV/0!</v>
      </c>
      <c r="J32" s="260" t="e">
        <f t="shared" si="5"/>
        <v>#DIV/0!</v>
      </c>
      <c r="K32" s="390"/>
      <c r="L32" s="240"/>
      <c r="M32" s="240"/>
      <c r="N32" s="240"/>
      <c r="O32" s="240"/>
      <c r="P32" s="240"/>
      <c r="Q32" s="240"/>
      <c r="R32" s="240"/>
      <c r="S32" s="240"/>
      <c r="T32" s="240"/>
      <c r="U32" s="240"/>
      <c r="V32" s="240"/>
    </row>
    <row r="33" spans="1:22" s="284" customFormat="1" ht="45" customHeight="1" x14ac:dyDescent="0.3">
      <c r="A33" s="369"/>
      <c r="B33" s="244" t="s">
        <v>239</v>
      </c>
      <c r="C33" s="395">
        <v>1.3</v>
      </c>
      <c r="D33" s="396" t="s">
        <v>353</v>
      </c>
      <c r="E33" s="384"/>
      <c r="F33" s="384"/>
      <c r="G33" s="384"/>
      <c r="H33" s="384"/>
      <c r="I33" s="384"/>
      <c r="J33" s="385"/>
      <c r="K33" s="386"/>
      <c r="L33" s="208"/>
      <c r="M33" s="391"/>
      <c r="N33" s="391"/>
      <c r="O33" s="391"/>
      <c r="P33" s="391"/>
      <c r="Q33" s="240"/>
      <c r="R33" s="240"/>
      <c r="S33" s="240"/>
      <c r="T33" s="240"/>
      <c r="U33" s="240"/>
      <c r="V33" s="240"/>
    </row>
    <row r="34" spans="1:22" s="183" customFormat="1" ht="25" customHeight="1" x14ac:dyDescent="0.3">
      <c r="A34" s="208"/>
      <c r="B34" s="247"/>
      <c r="C34" s="391"/>
      <c r="D34" s="208" t="s">
        <v>347</v>
      </c>
      <c r="E34" s="376"/>
      <c r="F34" s="377"/>
      <c r="G34" s="377"/>
      <c r="H34" s="377"/>
      <c r="I34" s="377"/>
      <c r="J34" s="378"/>
      <c r="K34" s="404" t="s">
        <v>265</v>
      </c>
      <c r="L34" s="208"/>
      <c r="M34" s="208"/>
      <c r="N34" s="208"/>
      <c r="O34" s="208"/>
      <c r="P34" s="208"/>
      <c r="Q34" s="208"/>
      <c r="R34" s="208"/>
      <c r="S34" s="208"/>
      <c r="T34" s="208"/>
      <c r="U34" s="208"/>
      <c r="V34" s="208"/>
    </row>
    <row r="35" spans="1:22" s="183" customFormat="1" ht="25" customHeight="1" x14ac:dyDescent="0.3">
      <c r="A35" s="208"/>
      <c r="B35" s="244"/>
      <c r="C35" s="391"/>
      <c r="D35" s="208" t="s">
        <v>237</v>
      </c>
      <c r="E35" s="376"/>
      <c r="F35" s="377"/>
      <c r="G35" s="377"/>
      <c r="H35" s="377"/>
      <c r="I35" s="377"/>
      <c r="J35" s="378"/>
      <c r="K35" s="404" t="s">
        <v>265</v>
      </c>
      <c r="L35" s="208"/>
      <c r="M35" s="208"/>
      <c r="N35" s="208"/>
      <c r="O35" s="208"/>
      <c r="P35" s="208"/>
      <c r="Q35" s="208"/>
      <c r="R35" s="208"/>
      <c r="S35" s="208"/>
      <c r="T35" s="208"/>
      <c r="U35" s="208"/>
      <c r="V35" s="208"/>
    </row>
    <row r="36" spans="1:22" s="183" customFormat="1" ht="25" customHeight="1" x14ac:dyDescent="0.3">
      <c r="A36" s="208"/>
      <c r="B36" s="216"/>
      <c r="C36" s="397"/>
      <c r="D36" s="389" t="s">
        <v>235</v>
      </c>
      <c r="E36" s="259" t="e">
        <f>E35/E34</f>
        <v>#DIV/0!</v>
      </c>
      <c r="F36" s="259" t="e">
        <f t="shared" ref="F36:J36" si="6">F35/F34</f>
        <v>#DIV/0!</v>
      </c>
      <c r="G36" s="259" t="e">
        <f t="shared" si="6"/>
        <v>#DIV/0!</v>
      </c>
      <c r="H36" s="259" t="e">
        <f t="shared" si="6"/>
        <v>#DIV/0!</v>
      </c>
      <c r="I36" s="259" t="e">
        <f t="shared" si="6"/>
        <v>#DIV/0!</v>
      </c>
      <c r="J36" s="260" t="e">
        <f t="shared" si="6"/>
        <v>#DIV/0!</v>
      </c>
      <c r="K36" s="398"/>
      <c r="L36" s="208"/>
      <c r="M36" s="208"/>
      <c r="N36" s="208"/>
      <c r="O36" s="208"/>
      <c r="P36" s="208"/>
      <c r="Q36" s="208"/>
      <c r="R36" s="208"/>
      <c r="S36" s="208"/>
      <c r="T36" s="208"/>
      <c r="U36" s="208"/>
      <c r="V36" s="208"/>
    </row>
    <row r="37" spans="1:22" s="183" customFormat="1" ht="35.15" customHeight="1" x14ac:dyDescent="0.3">
      <c r="A37" s="208"/>
      <c r="B37" s="241"/>
      <c r="C37" s="395">
        <v>1.4</v>
      </c>
      <c r="D37" s="396" t="s">
        <v>352</v>
      </c>
      <c r="E37" s="399"/>
      <c r="F37" s="399"/>
      <c r="G37" s="384"/>
      <c r="H37" s="384"/>
      <c r="I37" s="384"/>
      <c r="J37" s="385"/>
      <c r="K37" s="248"/>
      <c r="L37" s="208"/>
      <c r="M37" s="400"/>
      <c r="N37" s="400"/>
      <c r="O37" s="400"/>
      <c r="P37" s="400"/>
      <c r="Q37" s="208"/>
      <c r="R37" s="208"/>
      <c r="S37" s="208"/>
      <c r="T37" s="208"/>
      <c r="U37" s="208"/>
      <c r="V37" s="208"/>
    </row>
    <row r="38" spans="1:22" s="183" customFormat="1" ht="25" customHeight="1" x14ac:dyDescent="0.3">
      <c r="A38" s="208"/>
      <c r="B38" s="247"/>
      <c r="C38" s="278"/>
      <c r="D38" s="208" t="s">
        <v>275</v>
      </c>
      <c r="E38" s="376"/>
      <c r="F38" s="377"/>
      <c r="G38" s="377"/>
      <c r="H38" s="377"/>
      <c r="I38" s="377"/>
      <c r="J38" s="378"/>
      <c r="K38" s="404" t="s">
        <v>265</v>
      </c>
      <c r="L38" s="208"/>
      <c r="M38" s="208"/>
      <c r="N38" s="208"/>
      <c r="O38" s="208"/>
      <c r="P38" s="208"/>
      <c r="Q38" s="208"/>
      <c r="R38" s="208"/>
      <c r="S38" s="208"/>
      <c r="T38" s="208"/>
      <c r="U38" s="208"/>
      <c r="V38" s="208"/>
    </row>
    <row r="39" spans="1:22" s="183" customFormat="1" ht="25" customHeight="1" x14ac:dyDescent="0.3">
      <c r="A39" s="208"/>
      <c r="B39" s="244"/>
      <c r="C39" s="278"/>
      <c r="D39" s="208" t="s">
        <v>237</v>
      </c>
      <c r="E39" s="376"/>
      <c r="F39" s="377"/>
      <c r="G39" s="377"/>
      <c r="H39" s="377"/>
      <c r="I39" s="377"/>
      <c r="J39" s="378"/>
      <c r="K39" s="404" t="s">
        <v>265</v>
      </c>
      <c r="L39" s="208"/>
      <c r="M39" s="208"/>
      <c r="N39" s="208"/>
      <c r="O39" s="208"/>
      <c r="P39" s="208"/>
      <c r="Q39" s="208"/>
      <c r="R39" s="208"/>
      <c r="S39" s="208"/>
      <c r="T39" s="208"/>
      <c r="U39" s="208"/>
      <c r="V39" s="208"/>
    </row>
    <row r="40" spans="1:22" s="183" customFormat="1" ht="25" customHeight="1" x14ac:dyDescent="0.3">
      <c r="A40" s="208"/>
      <c r="B40" s="216"/>
      <c r="C40" s="397"/>
      <c r="D40" s="389" t="s">
        <v>235</v>
      </c>
      <c r="E40" s="259" t="e">
        <f>E39/E38</f>
        <v>#DIV/0!</v>
      </c>
      <c r="F40" s="259" t="e">
        <f t="shared" ref="F40:J40" si="7">F39/F38</f>
        <v>#DIV/0!</v>
      </c>
      <c r="G40" s="259" t="e">
        <f t="shared" si="7"/>
        <v>#DIV/0!</v>
      </c>
      <c r="H40" s="259" t="e">
        <f t="shared" si="7"/>
        <v>#DIV/0!</v>
      </c>
      <c r="I40" s="259" t="e">
        <f t="shared" si="7"/>
        <v>#DIV/0!</v>
      </c>
      <c r="J40" s="260" t="e">
        <f t="shared" si="7"/>
        <v>#DIV/0!</v>
      </c>
      <c r="K40" s="398"/>
      <c r="L40" s="208"/>
      <c r="M40" s="208"/>
      <c r="N40" s="208"/>
      <c r="O40" s="208"/>
      <c r="P40" s="208"/>
      <c r="Q40" s="208"/>
      <c r="R40" s="208"/>
      <c r="S40" s="208"/>
      <c r="T40" s="208"/>
      <c r="U40" s="208"/>
      <c r="V40" s="208"/>
    </row>
    <row r="41" spans="1:22" s="183" customFormat="1" ht="30" customHeight="1" x14ac:dyDescent="0.3">
      <c r="A41" s="208"/>
      <c r="B41" s="241"/>
      <c r="C41" s="395">
        <v>1.5</v>
      </c>
      <c r="D41" s="396" t="s">
        <v>240</v>
      </c>
      <c r="E41" s="401"/>
      <c r="F41" s="208"/>
      <c r="G41" s="208"/>
      <c r="H41" s="208"/>
      <c r="I41" s="208"/>
      <c r="J41" s="248"/>
      <c r="K41" s="248"/>
      <c r="L41" s="208"/>
      <c r="M41" s="400"/>
      <c r="N41" s="400"/>
      <c r="O41" s="400"/>
      <c r="P41" s="400"/>
      <c r="Q41" s="208"/>
      <c r="R41" s="208"/>
      <c r="S41" s="208"/>
      <c r="T41" s="208"/>
      <c r="U41" s="208"/>
      <c r="V41" s="208"/>
    </row>
    <row r="42" spans="1:22" s="183" customFormat="1" ht="30" customHeight="1" x14ac:dyDescent="0.3">
      <c r="A42" s="208"/>
      <c r="B42" s="244"/>
      <c r="C42" s="278"/>
      <c r="D42" s="208" t="s">
        <v>275</v>
      </c>
      <c r="E42" s="376"/>
      <c r="F42" s="377"/>
      <c r="G42" s="377"/>
      <c r="H42" s="377"/>
      <c r="I42" s="377"/>
      <c r="J42" s="378"/>
      <c r="K42" s="404" t="s">
        <v>265</v>
      </c>
      <c r="L42" s="208"/>
      <c r="M42" s="208"/>
      <c r="N42" s="208"/>
      <c r="O42" s="208"/>
      <c r="P42" s="208"/>
      <c r="Q42" s="208"/>
      <c r="R42" s="208"/>
      <c r="S42" s="208"/>
      <c r="T42" s="208"/>
      <c r="U42" s="208"/>
      <c r="V42" s="208"/>
    </row>
    <row r="43" spans="1:22" s="183" customFormat="1" ht="30" customHeight="1" x14ac:dyDescent="0.3">
      <c r="A43" s="208"/>
      <c r="B43" s="244"/>
      <c r="C43" s="278"/>
      <c r="D43" s="208" t="s">
        <v>238</v>
      </c>
      <c r="E43" s="376"/>
      <c r="F43" s="377"/>
      <c r="G43" s="377"/>
      <c r="H43" s="377"/>
      <c r="I43" s="377"/>
      <c r="J43" s="378"/>
      <c r="K43" s="404" t="s">
        <v>265</v>
      </c>
      <c r="L43" s="208"/>
      <c r="M43" s="208"/>
      <c r="N43" s="208"/>
      <c r="O43" s="208"/>
      <c r="P43" s="208"/>
      <c r="Q43" s="208"/>
      <c r="R43" s="208"/>
      <c r="S43" s="208"/>
      <c r="T43" s="208"/>
      <c r="U43" s="208"/>
      <c r="V43" s="208"/>
    </row>
    <row r="44" spans="1:22" s="183" customFormat="1" ht="30" customHeight="1" x14ac:dyDescent="0.3">
      <c r="A44" s="208"/>
      <c r="B44" s="216"/>
      <c r="C44" s="397"/>
      <c r="D44" s="389" t="s">
        <v>235</v>
      </c>
      <c r="E44" s="259" t="e">
        <f>E43/E42</f>
        <v>#DIV/0!</v>
      </c>
      <c r="F44" s="259" t="e">
        <f t="shared" ref="F44:J44" si="8">F43/F42</f>
        <v>#DIV/0!</v>
      </c>
      <c r="G44" s="259" t="e">
        <f t="shared" si="8"/>
        <v>#DIV/0!</v>
      </c>
      <c r="H44" s="259" t="e">
        <f t="shared" si="8"/>
        <v>#DIV/0!</v>
      </c>
      <c r="I44" s="259" t="e">
        <f t="shared" si="8"/>
        <v>#DIV/0!</v>
      </c>
      <c r="J44" s="260" t="e">
        <f t="shared" si="8"/>
        <v>#DIV/0!</v>
      </c>
      <c r="K44" s="402"/>
      <c r="L44" s="208"/>
      <c r="M44" s="208"/>
      <c r="N44" s="208"/>
      <c r="O44" s="208"/>
      <c r="P44" s="208"/>
      <c r="Q44" s="208"/>
      <c r="R44" s="208"/>
      <c r="S44" s="208"/>
      <c r="T44" s="208"/>
      <c r="U44" s="208"/>
      <c r="V44" s="208"/>
    </row>
    <row r="45" spans="1:22" s="183" customFormat="1" ht="25" customHeight="1" x14ac:dyDescent="0.3">
      <c r="A45" s="208"/>
      <c r="B45" s="241" t="s">
        <v>239</v>
      </c>
      <c r="C45" s="395">
        <v>1.6</v>
      </c>
      <c r="D45" s="396" t="s">
        <v>351</v>
      </c>
      <c r="E45" s="401"/>
      <c r="F45" s="208"/>
      <c r="G45" s="208"/>
      <c r="H45" s="208"/>
      <c r="I45" s="208"/>
      <c r="J45" s="248"/>
      <c r="K45" s="248"/>
      <c r="L45" s="208"/>
      <c r="M45" s="400"/>
      <c r="N45" s="400"/>
      <c r="O45" s="400"/>
      <c r="P45" s="400"/>
      <c r="Q45" s="208"/>
      <c r="R45" s="208"/>
      <c r="S45" s="208"/>
      <c r="T45" s="208"/>
      <c r="U45" s="208"/>
      <c r="V45" s="208"/>
    </row>
    <row r="46" spans="1:22" s="183" customFormat="1" ht="25" customHeight="1" x14ac:dyDescent="0.3">
      <c r="A46" s="208"/>
      <c r="B46" s="244"/>
      <c r="C46" s="278"/>
      <c r="D46" s="208" t="s">
        <v>347</v>
      </c>
      <c r="E46" s="376"/>
      <c r="F46" s="377"/>
      <c r="G46" s="377"/>
      <c r="H46" s="377"/>
      <c r="I46" s="377"/>
      <c r="J46" s="378"/>
      <c r="K46" s="404" t="s">
        <v>265</v>
      </c>
      <c r="L46" s="208"/>
      <c r="M46" s="208"/>
      <c r="N46" s="208"/>
      <c r="O46" s="208"/>
      <c r="P46" s="208"/>
      <c r="Q46" s="208"/>
      <c r="R46" s="208"/>
      <c r="S46" s="208"/>
      <c r="T46" s="208"/>
      <c r="U46" s="208"/>
      <c r="V46" s="208"/>
    </row>
    <row r="47" spans="1:22" s="183" customFormat="1" ht="25" customHeight="1" x14ac:dyDescent="0.3">
      <c r="A47" s="208"/>
      <c r="B47" s="244"/>
      <c r="C47" s="278"/>
      <c r="D47" s="208" t="s">
        <v>237</v>
      </c>
      <c r="E47" s="376"/>
      <c r="F47" s="377"/>
      <c r="G47" s="377"/>
      <c r="H47" s="377"/>
      <c r="I47" s="377"/>
      <c r="J47" s="378"/>
      <c r="K47" s="404" t="s">
        <v>265</v>
      </c>
      <c r="L47" s="208"/>
      <c r="M47" s="208"/>
      <c r="N47" s="208"/>
      <c r="O47" s="208"/>
      <c r="P47" s="208"/>
      <c r="Q47" s="208"/>
      <c r="R47" s="208"/>
      <c r="S47" s="208"/>
      <c r="T47" s="208"/>
      <c r="U47" s="208"/>
      <c r="V47" s="208"/>
    </row>
    <row r="48" spans="1:22" s="183" customFormat="1" ht="25" customHeight="1" x14ac:dyDescent="0.3">
      <c r="A48" s="208"/>
      <c r="B48" s="216"/>
      <c r="C48" s="397"/>
      <c r="D48" s="389" t="s">
        <v>235</v>
      </c>
      <c r="E48" s="259" t="e">
        <f>E47/E46</f>
        <v>#DIV/0!</v>
      </c>
      <c r="F48" s="259" t="e">
        <f t="shared" ref="F48:J48" si="9">F47/F46</f>
        <v>#DIV/0!</v>
      </c>
      <c r="G48" s="259" t="e">
        <f t="shared" si="9"/>
        <v>#DIV/0!</v>
      </c>
      <c r="H48" s="259" t="e">
        <f t="shared" si="9"/>
        <v>#DIV/0!</v>
      </c>
      <c r="I48" s="259" t="e">
        <f t="shared" si="9"/>
        <v>#DIV/0!</v>
      </c>
      <c r="J48" s="260" t="e">
        <f t="shared" si="9"/>
        <v>#DIV/0!</v>
      </c>
      <c r="K48" s="402"/>
      <c r="L48" s="208"/>
      <c r="M48" s="208"/>
      <c r="N48" s="208"/>
      <c r="O48" s="208"/>
      <c r="P48" s="208"/>
      <c r="Q48" s="208"/>
      <c r="R48" s="208"/>
      <c r="S48" s="208"/>
      <c r="T48" s="208"/>
      <c r="U48" s="208"/>
      <c r="V48" s="208"/>
    </row>
    <row r="49" spans="1:22" s="178" customFormat="1" ht="25" customHeight="1" x14ac:dyDescent="0.3">
      <c r="A49" s="192"/>
      <c r="B49" s="193"/>
      <c r="C49" s="193"/>
      <c r="D49" s="193"/>
      <c r="E49" s="192"/>
      <c r="F49" s="192"/>
      <c r="G49" s="192"/>
      <c r="H49" s="192"/>
      <c r="I49" s="192"/>
      <c r="J49" s="192"/>
      <c r="K49" s="192"/>
      <c r="L49" s="192"/>
      <c r="M49" s="192"/>
      <c r="N49" s="192"/>
      <c r="O49" s="192"/>
      <c r="P49" s="192"/>
      <c r="Q49" s="192"/>
      <c r="R49" s="192"/>
      <c r="S49" s="192"/>
      <c r="T49" s="192"/>
      <c r="U49" s="192"/>
      <c r="V49" s="192"/>
    </row>
    <row r="50" spans="1:22" s="178" customFormat="1" ht="25" customHeight="1" x14ac:dyDescent="0.3">
      <c r="A50" s="192"/>
      <c r="B50" s="193"/>
      <c r="C50" s="193"/>
      <c r="D50" s="193"/>
      <c r="E50" s="192"/>
      <c r="F50" s="192"/>
      <c r="G50" s="192"/>
      <c r="H50" s="192"/>
      <c r="I50" s="192"/>
      <c r="J50" s="192"/>
      <c r="K50" s="192"/>
      <c r="L50" s="192"/>
      <c r="M50" s="192"/>
      <c r="N50" s="192"/>
      <c r="O50" s="192"/>
      <c r="P50" s="192"/>
      <c r="Q50" s="192"/>
      <c r="R50" s="192"/>
      <c r="S50" s="192"/>
      <c r="T50" s="192"/>
      <c r="U50" s="192"/>
      <c r="V50" s="192"/>
    </row>
    <row r="51" spans="1:22" s="178" customFormat="1" ht="25" customHeight="1" x14ac:dyDescent="0.3">
      <c r="A51" s="192"/>
      <c r="B51" s="193"/>
      <c r="C51" s="193"/>
      <c r="D51" s="193"/>
      <c r="E51" s="192"/>
      <c r="F51" s="192"/>
      <c r="G51" s="192"/>
      <c r="H51" s="192"/>
      <c r="I51" s="192"/>
      <c r="J51" s="192"/>
      <c r="K51" s="192"/>
      <c r="L51" s="192"/>
      <c r="M51" s="192"/>
      <c r="N51" s="192"/>
      <c r="O51" s="192"/>
      <c r="P51" s="192"/>
      <c r="Q51" s="192"/>
      <c r="R51" s="192"/>
      <c r="S51" s="192"/>
      <c r="T51" s="192"/>
      <c r="U51" s="192"/>
      <c r="V51" s="192"/>
    </row>
    <row r="52" spans="1:22" s="178" customFormat="1" ht="25" customHeight="1" x14ac:dyDescent="0.3">
      <c r="A52" s="192"/>
      <c r="B52" s="193"/>
      <c r="C52" s="193"/>
      <c r="D52" s="193"/>
      <c r="E52" s="192"/>
      <c r="F52" s="192"/>
      <c r="G52" s="192"/>
      <c r="H52" s="192"/>
      <c r="I52" s="192"/>
      <c r="J52" s="192"/>
      <c r="K52" s="192"/>
      <c r="L52" s="192"/>
      <c r="M52" s="192"/>
      <c r="N52" s="192"/>
      <c r="O52" s="192"/>
      <c r="P52" s="192"/>
      <c r="Q52" s="192"/>
      <c r="R52" s="192"/>
      <c r="S52" s="192"/>
      <c r="T52" s="192"/>
      <c r="U52" s="192"/>
      <c r="V52" s="192"/>
    </row>
    <row r="53" spans="1:22" s="178" customFormat="1" ht="25" customHeight="1" x14ac:dyDescent="0.3">
      <c r="A53" s="192"/>
      <c r="B53" s="193"/>
      <c r="C53" s="193"/>
      <c r="D53" s="193"/>
      <c r="E53" s="192"/>
      <c r="F53" s="192"/>
      <c r="G53" s="192"/>
      <c r="H53" s="192"/>
      <c r="I53" s="192"/>
      <c r="J53" s="192"/>
      <c r="K53" s="192"/>
      <c r="L53" s="192"/>
      <c r="M53" s="192"/>
      <c r="N53" s="192"/>
      <c r="O53" s="192"/>
      <c r="P53" s="192"/>
      <c r="Q53" s="192"/>
      <c r="R53" s="192"/>
      <c r="S53" s="192"/>
      <c r="T53" s="192"/>
      <c r="U53" s="192"/>
      <c r="V53" s="192"/>
    </row>
    <row r="54" spans="1:22" s="178" customFormat="1" ht="25" customHeight="1" x14ac:dyDescent="0.3">
      <c r="A54" s="192"/>
      <c r="B54" s="193"/>
      <c r="C54" s="193"/>
      <c r="D54" s="193"/>
      <c r="E54" s="192"/>
      <c r="F54" s="192"/>
      <c r="G54" s="192"/>
      <c r="H54" s="192"/>
      <c r="I54" s="192"/>
      <c r="J54" s="192"/>
      <c r="K54" s="192"/>
      <c r="L54" s="192"/>
      <c r="M54" s="192"/>
      <c r="N54" s="192"/>
      <c r="O54" s="192"/>
      <c r="P54" s="192"/>
      <c r="Q54" s="192"/>
      <c r="R54" s="192"/>
      <c r="S54" s="192"/>
      <c r="T54" s="192"/>
      <c r="U54" s="192"/>
      <c r="V54" s="192"/>
    </row>
    <row r="55" spans="1:22" s="178" customFormat="1" ht="25" customHeight="1" x14ac:dyDescent="0.3">
      <c r="A55" s="192"/>
      <c r="B55" s="193"/>
      <c r="C55" s="193"/>
      <c r="D55" s="193"/>
      <c r="E55" s="192"/>
      <c r="F55" s="192"/>
      <c r="G55" s="192"/>
      <c r="H55" s="192"/>
      <c r="I55" s="192"/>
      <c r="J55" s="192"/>
      <c r="K55" s="192"/>
      <c r="L55" s="192"/>
      <c r="M55" s="192"/>
      <c r="N55" s="192"/>
      <c r="O55" s="192"/>
      <c r="P55" s="192"/>
      <c r="Q55" s="192"/>
      <c r="R55" s="192"/>
      <c r="S55" s="192"/>
      <c r="T55" s="192"/>
      <c r="U55" s="192"/>
      <c r="V55" s="192"/>
    </row>
    <row r="56" spans="1:22" ht="25" customHeight="1" x14ac:dyDescent="0.3">
      <c r="E56" s="196"/>
      <c r="F56" s="196"/>
      <c r="G56" s="196"/>
      <c r="H56" s="196"/>
      <c r="I56" s="196"/>
      <c r="J56" s="196"/>
    </row>
    <row r="57" spans="1:22" ht="25" customHeight="1" x14ac:dyDescent="0.3">
      <c r="E57" s="196"/>
      <c r="F57" s="196"/>
      <c r="G57" s="196"/>
      <c r="H57" s="196"/>
      <c r="I57" s="196"/>
      <c r="J57" s="196"/>
    </row>
    <row r="58" spans="1:22" ht="25" customHeight="1" x14ac:dyDescent="0.3">
      <c r="E58" s="196"/>
      <c r="F58" s="196"/>
      <c r="G58" s="196"/>
      <c r="H58" s="196"/>
      <c r="I58" s="196"/>
      <c r="J58" s="196"/>
    </row>
    <row r="59" spans="1:22" ht="25" customHeight="1" x14ac:dyDescent="0.3">
      <c r="E59" s="196"/>
      <c r="F59" s="196"/>
      <c r="G59" s="196"/>
      <c r="H59" s="196"/>
      <c r="I59" s="196"/>
      <c r="J59" s="196"/>
    </row>
    <row r="60" spans="1:22" ht="25" customHeight="1" x14ac:dyDescent="0.3">
      <c r="E60" s="196"/>
      <c r="F60" s="196"/>
      <c r="G60" s="196"/>
      <c r="H60" s="196"/>
      <c r="I60" s="196"/>
      <c r="J60" s="196"/>
    </row>
  </sheetData>
  <sheetProtection algorithmName="SHA-512" hashValue="pEWnwaghFNwcc+yrPQV+6XV1aIM5UKbUR1SzFEenk4+PUOaoifPKymjEYdVfJaG+WL/EbPsZ177fqA9zY9iH7Q==" saltValue="9dKGYnaXyGNggIR6VDpsZw==" spinCount="100000" sheet="1" objects="1" scenarios="1"/>
  <mergeCells count="14">
    <mergeCell ref="M18:O19"/>
    <mergeCell ref="C6:D6"/>
    <mergeCell ref="C1:D1"/>
    <mergeCell ref="C2:D2"/>
    <mergeCell ref="C3:D3"/>
    <mergeCell ref="C4:D4"/>
    <mergeCell ref="C5:D5"/>
    <mergeCell ref="K9:K10"/>
    <mergeCell ref="C11:D11"/>
    <mergeCell ref="C12:D12"/>
    <mergeCell ref="E9:J9"/>
    <mergeCell ref="C10:D10"/>
    <mergeCell ref="C7:D7"/>
    <mergeCell ref="C8:D8"/>
  </mergeCells>
  <dataValidations count="1">
    <dataValidation type="list" allowBlank="1" showInputMessage="1" showErrorMessage="1" sqref="E14:J16" xr:uid="{36C4D214-3BBA-4600-8248-1E0345C4B1D0}">
      <formula1>$M14:$O14</formula1>
    </dataValidation>
  </dataValidation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15</vt:i4>
      </vt:variant>
      <vt:variant>
        <vt:lpstr>טווחים בעלי שם</vt:lpstr>
      </vt:variant>
      <vt:variant>
        <vt:i4>1</vt:i4>
      </vt:variant>
    </vt:vector>
  </HeadingPairs>
  <TitlesOfParts>
    <vt:vector size="16" baseType="lpstr">
      <vt:lpstr>כמותי-משתנים</vt:lpstr>
      <vt:lpstr>דף פתיחה</vt:lpstr>
      <vt:lpstr>כמותי-ריכוז רב שנתי</vt:lpstr>
      <vt:lpstr>כמותי-משרות סגל</vt:lpstr>
      <vt:lpstr>כמותי-קליטות סגל</vt:lpstr>
      <vt:lpstr>כמותי-שהייה בדרגה</vt:lpstr>
      <vt:lpstr>כמותי-גמול תפקיד</vt:lpstr>
      <vt:lpstr>איכותני-משתנים</vt:lpstr>
      <vt:lpstr>איכותני-ייצוג בתפקידים ובוועדות</vt:lpstr>
      <vt:lpstr>איכותני-סדנאות ותכניות מנהיגות</vt:lpstr>
      <vt:lpstr>כמותי-מלגות הצטיינות</vt:lpstr>
      <vt:lpstr>איכותני-הוגנות בתעסוקה</vt:lpstr>
      <vt:lpstr>דוגמאות ליוזמות מוסדיות</vt:lpstr>
      <vt:lpstr>משתנים</vt:lpstr>
      <vt:lpstr>כמותי - מפורט</vt:lpstr>
      <vt:lpstr>'איכותני-משתנים'!WPrint_TitlesW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 Gat</dc:creator>
  <cp:lastModifiedBy>Amir Gat</cp:lastModifiedBy>
  <cp:lastPrinted>2020-08-26T19:27:51Z</cp:lastPrinted>
  <dcterms:created xsi:type="dcterms:W3CDTF">2020-06-09T12:48:10Z</dcterms:created>
  <dcterms:modified xsi:type="dcterms:W3CDTF">2021-03-25T14:10:35Z</dcterms:modified>
</cp:coreProperties>
</file>